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.ti.ch\FSBELL10\DATIFUST\USTAT\Cds\GCds\Annuari\Comuni\2023\Tabelle aggiornate\07 Agricoltura\"/>
    </mc:Choice>
  </mc:AlternateContent>
  <bookViews>
    <workbookView xWindow="-15" yWindow="-15" windowWidth="11520" windowHeight="9420"/>
  </bookViews>
  <sheets>
    <sheet name="2022" sheetId="7" r:id="rId1"/>
    <sheet name="2000-2022, SAU totale" sheetId="6" r:id="rId2"/>
    <sheet name="2000-2022,SAU 0-299 are" sheetId="5" r:id="rId3"/>
    <sheet name="2000-2022, SAU 300-999 are" sheetId="4" r:id="rId4"/>
    <sheet name="2000-2022, SAU 1.000-1.999 are" sheetId="3" r:id="rId5"/>
    <sheet name="2000-2022, SAU 2.000 e più are" sheetId="2" r:id="rId6"/>
    <sheet name="Superficie agricola" sheetId="1" r:id="rId7"/>
  </sheets>
  <definedNames>
    <definedName name="_xlnm.Print_Area" localSheetId="4">'2000-2022, SAU 1.000-1.999 are'!$A$1:$C$54</definedName>
    <definedName name="_xlnm.Print_Area" localSheetId="5">'2000-2022, SAU 2.000 e più are'!$A$1:$C$54</definedName>
    <definedName name="_xlnm.Print_Area" localSheetId="3">'2000-2022, SAU 300-999 are'!$A$1:$C$54</definedName>
    <definedName name="_xlnm.Print_Area" localSheetId="1">'2000-2022, SAU totale'!$A$1:$C$54</definedName>
    <definedName name="_xlnm.Print_Area" localSheetId="2">'2000-2022,SAU 0-299 are'!$A$1:$C$54</definedName>
    <definedName name="_xlnm.Print_Area" localSheetId="0">'2022'!$A$1:$C$55</definedName>
    <definedName name="_xlnm.Print_Area" localSheetId="6">'Superficie agricola'!$A$1:$C$54</definedName>
  </definedNames>
  <calcPr calcId="162913"/>
</workbook>
</file>

<file path=xl/calcChain.xml><?xml version="1.0" encoding="utf-8"?>
<calcChain xmlns="http://schemas.openxmlformats.org/spreadsheetml/2006/main">
  <c r="Y192" i="2" l="1"/>
  <c r="Y191" i="2"/>
  <c r="Y190" i="2"/>
  <c r="Y189" i="2"/>
  <c r="Y188" i="2"/>
  <c r="Y185" i="2"/>
  <c r="Y184" i="2"/>
  <c r="Y183" i="2"/>
  <c r="Y182" i="2"/>
  <c r="Y181" i="2"/>
  <c r="Y180" i="2"/>
  <c r="Y179" i="2"/>
  <c r="Y178" i="2"/>
  <c r="Y165" i="2"/>
  <c r="Y160" i="2"/>
  <c r="Y156" i="2"/>
  <c r="Y148" i="2"/>
  <c r="Y138" i="2"/>
  <c r="Y117" i="2"/>
  <c r="Y68" i="2"/>
  <c r="Y55" i="2"/>
  <c r="Y53" i="2"/>
  <c r="Y52" i="2"/>
  <c r="Y51" i="2"/>
  <c r="Y50" i="2" s="1"/>
  <c r="Y48" i="2"/>
  <c r="Y47" i="2"/>
  <c r="Y46" i="2"/>
  <c r="Y45" i="2"/>
  <c r="Y44" i="2"/>
  <c r="Y43" i="2"/>
  <c r="Y42" i="2"/>
  <c r="Y41" i="2"/>
  <c r="Y40" i="2" s="1"/>
  <c r="Y38" i="2"/>
  <c r="Y37" i="2"/>
  <c r="Y36" i="2" s="1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 s="1"/>
  <c r="Y19" i="2"/>
  <c r="Y18" i="2"/>
  <c r="Y17" i="2"/>
  <c r="Y16" i="2"/>
  <c r="Y15" i="2"/>
  <c r="Y14" i="2"/>
  <c r="Y11" i="2" s="1"/>
  <c r="Y10" i="2" s="1"/>
  <c r="Y13" i="2"/>
  <c r="Y12" i="2"/>
  <c r="Y177" i="2" l="1"/>
  <c r="Y187" i="2"/>
  <c r="Y8" i="2"/>
  <c r="Y194" i="2"/>
  <c r="G193" i="7"/>
  <c r="F193" i="7"/>
  <c r="E193" i="7"/>
  <c r="D193" i="7"/>
  <c r="C193" i="7"/>
  <c r="G192" i="7"/>
  <c r="F192" i="7"/>
  <c r="E192" i="7"/>
  <c r="D192" i="7"/>
  <c r="C192" i="7"/>
  <c r="G191" i="7"/>
  <c r="F191" i="7"/>
  <c r="E191" i="7"/>
  <c r="D191" i="7"/>
  <c r="C191" i="7"/>
  <c r="G190" i="7"/>
  <c r="F190" i="7"/>
  <c r="E190" i="7"/>
  <c r="D190" i="7"/>
  <c r="C190" i="7"/>
  <c r="G189" i="7"/>
  <c r="F189" i="7"/>
  <c r="E189" i="7"/>
  <c r="D189" i="7"/>
  <c r="C189" i="7"/>
  <c r="G186" i="7"/>
  <c r="F186" i="7"/>
  <c r="E186" i="7"/>
  <c r="D186" i="7"/>
  <c r="C186" i="7"/>
  <c r="G185" i="7"/>
  <c r="F185" i="7"/>
  <c r="E185" i="7"/>
  <c r="D185" i="7"/>
  <c r="C185" i="7"/>
  <c r="G184" i="7"/>
  <c r="F184" i="7"/>
  <c r="E184" i="7"/>
  <c r="D184" i="7"/>
  <c r="C184" i="7"/>
  <c r="G183" i="7"/>
  <c r="F183" i="7"/>
  <c r="E183" i="7"/>
  <c r="D183" i="7"/>
  <c r="C183" i="7"/>
  <c r="G182" i="7"/>
  <c r="F182" i="7"/>
  <c r="E182" i="7"/>
  <c r="D182" i="7"/>
  <c r="C182" i="7"/>
  <c r="G181" i="7"/>
  <c r="F181" i="7"/>
  <c r="E181" i="7"/>
  <c r="D181" i="7"/>
  <c r="C181" i="7"/>
  <c r="G180" i="7"/>
  <c r="F180" i="7"/>
  <c r="E180" i="7"/>
  <c r="D180" i="7"/>
  <c r="C180" i="7"/>
  <c r="G179" i="7"/>
  <c r="F179" i="7"/>
  <c r="E179" i="7"/>
  <c r="D179" i="7"/>
  <c r="C179" i="7"/>
  <c r="G166" i="7"/>
  <c r="F166" i="7"/>
  <c r="E166" i="7"/>
  <c r="D166" i="7"/>
  <c r="C166" i="7"/>
  <c r="G161" i="7"/>
  <c r="F161" i="7"/>
  <c r="E161" i="7"/>
  <c r="D161" i="7"/>
  <c r="C161" i="7"/>
  <c r="G157" i="7"/>
  <c r="F157" i="7"/>
  <c r="E157" i="7"/>
  <c r="D157" i="7"/>
  <c r="C157" i="7"/>
  <c r="G149" i="7"/>
  <c r="F149" i="7"/>
  <c r="E149" i="7"/>
  <c r="D149" i="7"/>
  <c r="C149" i="7"/>
  <c r="G139" i="7"/>
  <c r="F139" i="7"/>
  <c r="E139" i="7"/>
  <c r="D139" i="7"/>
  <c r="C139" i="7"/>
  <c r="G118" i="7"/>
  <c r="F118" i="7"/>
  <c r="E118" i="7"/>
  <c r="D118" i="7"/>
  <c r="C118" i="7"/>
  <c r="G69" i="7"/>
  <c r="F69" i="7"/>
  <c r="E69" i="7"/>
  <c r="D69" i="7"/>
  <c r="C69" i="7"/>
  <c r="G56" i="7"/>
  <c r="F56" i="7"/>
  <c r="E56" i="7"/>
  <c r="D56" i="7"/>
  <c r="C56" i="7"/>
  <c r="G54" i="7"/>
  <c r="F54" i="7"/>
  <c r="E54" i="7"/>
  <c r="D54" i="7"/>
  <c r="C54" i="7"/>
  <c r="G53" i="7"/>
  <c r="F53" i="7"/>
  <c r="E53" i="7"/>
  <c r="D53" i="7"/>
  <c r="C53" i="7"/>
  <c r="C51" i="7" s="1"/>
  <c r="G52" i="7"/>
  <c r="F52" i="7"/>
  <c r="E52" i="7"/>
  <c r="D52" i="7"/>
  <c r="C52" i="7"/>
  <c r="G49" i="7"/>
  <c r="F49" i="7"/>
  <c r="E49" i="7"/>
  <c r="D49" i="7"/>
  <c r="C49" i="7"/>
  <c r="G48" i="7"/>
  <c r="F48" i="7"/>
  <c r="E48" i="7"/>
  <c r="D48" i="7"/>
  <c r="C48" i="7"/>
  <c r="G47" i="7"/>
  <c r="F47" i="7"/>
  <c r="E47" i="7"/>
  <c r="D47" i="7"/>
  <c r="C47" i="7"/>
  <c r="G45" i="7"/>
  <c r="F45" i="7"/>
  <c r="E45" i="7"/>
  <c r="D45" i="7"/>
  <c r="C45" i="7"/>
  <c r="G44" i="7"/>
  <c r="F44" i="7"/>
  <c r="E44" i="7"/>
  <c r="E43" i="7" s="1"/>
  <c r="D44" i="7"/>
  <c r="D43" i="7" s="1"/>
  <c r="C44" i="7"/>
  <c r="C43" i="7" s="1"/>
  <c r="G42" i="7"/>
  <c r="F42" i="7"/>
  <c r="E42" i="7"/>
  <c r="D42" i="7"/>
  <c r="C42" i="7"/>
  <c r="G39" i="7"/>
  <c r="F39" i="7"/>
  <c r="E39" i="7"/>
  <c r="D39" i="7"/>
  <c r="D37" i="7" s="1"/>
  <c r="C39" i="7"/>
  <c r="C37" i="7" s="1"/>
  <c r="G38" i="7"/>
  <c r="G37" i="7" s="1"/>
  <c r="F38" i="7"/>
  <c r="F37" i="7" s="1"/>
  <c r="E38" i="7"/>
  <c r="E37" i="7" s="1"/>
  <c r="D38" i="7"/>
  <c r="C38" i="7"/>
  <c r="G35" i="7"/>
  <c r="F35" i="7"/>
  <c r="E35" i="7"/>
  <c r="D35" i="7"/>
  <c r="C35" i="7"/>
  <c r="G34" i="7"/>
  <c r="F34" i="7"/>
  <c r="E34" i="7"/>
  <c r="D34" i="7"/>
  <c r="C34" i="7"/>
  <c r="G33" i="7"/>
  <c r="F33" i="7"/>
  <c r="E33" i="7"/>
  <c r="D33" i="7"/>
  <c r="C33" i="7"/>
  <c r="E32" i="7"/>
  <c r="G31" i="7"/>
  <c r="F31" i="7"/>
  <c r="E31" i="7"/>
  <c r="D31" i="7"/>
  <c r="C31" i="7"/>
  <c r="G30" i="7"/>
  <c r="F30" i="7"/>
  <c r="E30" i="7"/>
  <c r="E28" i="7" s="1"/>
  <c r="D30" i="7"/>
  <c r="D28" i="7" s="1"/>
  <c r="C30" i="7"/>
  <c r="C28" i="7" s="1"/>
  <c r="G29" i="7"/>
  <c r="G28" i="7" s="1"/>
  <c r="F29" i="7"/>
  <c r="E29" i="7"/>
  <c r="D29" i="7"/>
  <c r="C29" i="7"/>
  <c r="F28" i="7"/>
  <c r="G27" i="7"/>
  <c r="G25" i="7" s="1"/>
  <c r="F27" i="7"/>
  <c r="E27" i="7"/>
  <c r="D27" i="7"/>
  <c r="C27" i="7"/>
  <c r="G26" i="7"/>
  <c r="F26" i="7"/>
  <c r="E26" i="7"/>
  <c r="E25" i="7" s="1"/>
  <c r="D26" i="7"/>
  <c r="D25" i="7" s="1"/>
  <c r="C26" i="7"/>
  <c r="C25" i="7" s="1"/>
  <c r="G24" i="7"/>
  <c r="F24" i="7"/>
  <c r="E24" i="7"/>
  <c r="D24" i="7"/>
  <c r="C24" i="7"/>
  <c r="G23" i="7"/>
  <c r="F23" i="7"/>
  <c r="E23" i="7"/>
  <c r="D23" i="7"/>
  <c r="C23" i="7"/>
  <c r="G20" i="7"/>
  <c r="F20" i="7"/>
  <c r="E20" i="7"/>
  <c r="D20" i="7"/>
  <c r="C20" i="7"/>
  <c r="G19" i="7"/>
  <c r="F19" i="7"/>
  <c r="E19" i="7"/>
  <c r="D19" i="7"/>
  <c r="C19" i="7"/>
  <c r="G18" i="7"/>
  <c r="F18" i="7"/>
  <c r="E18" i="7"/>
  <c r="D18" i="7"/>
  <c r="C18" i="7"/>
  <c r="G17" i="7"/>
  <c r="G16" i="7" s="1"/>
  <c r="F17" i="7"/>
  <c r="F16" i="7" s="1"/>
  <c r="E17" i="7"/>
  <c r="D17" i="7"/>
  <c r="D16" i="7" s="1"/>
  <c r="C17" i="7"/>
  <c r="G15" i="7"/>
  <c r="F15" i="7"/>
  <c r="E15" i="7"/>
  <c r="D15" i="7"/>
  <c r="C15" i="7"/>
  <c r="G14" i="7"/>
  <c r="F14" i="7"/>
  <c r="E14" i="7"/>
  <c r="D14" i="7"/>
  <c r="C14" i="7"/>
  <c r="G13" i="7"/>
  <c r="F13" i="7"/>
  <c r="E13" i="7"/>
  <c r="D13" i="7"/>
  <c r="C13" i="7"/>
  <c r="C32" i="7" l="1"/>
  <c r="G32" i="7"/>
  <c r="D32" i="7"/>
  <c r="F32" i="7"/>
  <c r="C178" i="7"/>
  <c r="D178" i="7"/>
  <c r="F51" i="7"/>
  <c r="G51" i="7"/>
  <c r="D51" i="7"/>
  <c r="E51" i="7"/>
  <c r="F43" i="7"/>
  <c r="G43" i="7"/>
  <c r="C46" i="7"/>
  <c r="G188" i="7"/>
  <c r="F46" i="7"/>
  <c r="E46" i="7"/>
  <c r="E41" i="7" s="1"/>
  <c r="E178" i="7"/>
  <c r="D46" i="7"/>
  <c r="D41" i="7" s="1"/>
  <c r="F178" i="7"/>
  <c r="G46" i="7"/>
  <c r="G41" i="7" s="1"/>
  <c r="D188" i="7"/>
  <c r="F188" i="7"/>
  <c r="C188" i="7"/>
  <c r="C195" i="7" s="1"/>
  <c r="E188" i="7"/>
  <c r="F25" i="7"/>
  <c r="G22" i="7"/>
  <c r="E22" i="7"/>
  <c r="C22" i="7"/>
  <c r="D22" i="7"/>
  <c r="D12" i="7"/>
  <c r="E12" i="7"/>
  <c r="F12" i="7"/>
  <c r="C12" i="7"/>
  <c r="G12" i="7"/>
  <c r="G11" i="7" s="1"/>
  <c r="E16" i="7"/>
  <c r="C16" i="7"/>
  <c r="C11" i="7"/>
  <c r="E11" i="7"/>
  <c r="D11" i="7"/>
  <c r="G178" i="7"/>
  <c r="G195" i="7" s="1"/>
  <c r="F22" i="7"/>
  <c r="F11" i="7"/>
  <c r="C41" i="7"/>
  <c r="D195" i="7" l="1"/>
  <c r="F41" i="7"/>
  <c r="F9" i="7" s="1"/>
  <c r="F195" i="7"/>
  <c r="E195" i="7"/>
  <c r="G9" i="7"/>
  <c r="E9" i="7"/>
  <c r="C9" i="7"/>
  <c r="D9" i="7"/>
  <c r="X192" i="1" l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X191" i="1"/>
  <c r="X187" i="1" s="1"/>
  <c r="W191" i="1"/>
  <c r="V191" i="1"/>
  <c r="U191" i="1"/>
  <c r="T191" i="1"/>
  <c r="S191" i="1"/>
  <c r="R191" i="1"/>
  <c r="Q191" i="1"/>
  <c r="P191" i="1"/>
  <c r="O191" i="1"/>
  <c r="N191" i="1"/>
  <c r="M191" i="1"/>
  <c r="L191" i="1"/>
  <c r="L187" i="1" s="1"/>
  <c r="K191" i="1"/>
  <c r="J191" i="1"/>
  <c r="I191" i="1"/>
  <c r="H191" i="1"/>
  <c r="G191" i="1"/>
  <c r="F191" i="1"/>
  <c r="E191" i="1"/>
  <c r="D191" i="1"/>
  <c r="C191" i="1"/>
  <c r="X190" i="1"/>
  <c r="W190" i="1"/>
  <c r="W187" i="1" s="1"/>
  <c r="V190" i="1"/>
  <c r="U190" i="1"/>
  <c r="T190" i="1"/>
  <c r="S190" i="1"/>
  <c r="R190" i="1"/>
  <c r="Q190" i="1"/>
  <c r="P190" i="1"/>
  <c r="O190" i="1"/>
  <c r="N190" i="1"/>
  <c r="M190" i="1"/>
  <c r="L190" i="1"/>
  <c r="K190" i="1"/>
  <c r="K187" i="1" s="1"/>
  <c r="J190" i="1"/>
  <c r="I190" i="1"/>
  <c r="H190" i="1"/>
  <c r="G190" i="1"/>
  <c r="F190" i="1"/>
  <c r="E190" i="1"/>
  <c r="D190" i="1"/>
  <c r="C190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X188" i="1"/>
  <c r="W188" i="1"/>
  <c r="V188" i="1"/>
  <c r="V187" i="1" s="1"/>
  <c r="U188" i="1"/>
  <c r="U187" i="1" s="1"/>
  <c r="T188" i="1"/>
  <c r="S188" i="1"/>
  <c r="S187" i="1" s="1"/>
  <c r="R188" i="1"/>
  <c r="Q188" i="1"/>
  <c r="P188" i="1"/>
  <c r="O188" i="1"/>
  <c r="O187" i="1" s="1"/>
  <c r="N188" i="1"/>
  <c r="M188" i="1"/>
  <c r="M187" i="1" s="1"/>
  <c r="L188" i="1"/>
  <c r="K188" i="1"/>
  <c r="J188" i="1"/>
  <c r="J187" i="1" s="1"/>
  <c r="I188" i="1"/>
  <c r="I187" i="1" s="1"/>
  <c r="H188" i="1"/>
  <c r="G188" i="1"/>
  <c r="G187" i="1" s="1"/>
  <c r="F188" i="1"/>
  <c r="E188" i="1"/>
  <c r="D188" i="1"/>
  <c r="C188" i="1"/>
  <c r="C187" i="1" s="1"/>
  <c r="T187" i="1"/>
  <c r="R187" i="1"/>
  <c r="Q187" i="1"/>
  <c r="P187" i="1"/>
  <c r="N187" i="1"/>
  <c r="H187" i="1"/>
  <c r="F187" i="1"/>
  <c r="E187" i="1"/>
  <c r="D187" i="1"/>
  <c r="X185" i="1"/>
  <c r="W185" i="1"/>
  <c r="V185" i="1"/>
  <c r="U185" i="1"/>
  <c r="T185" i="1"/>
  <c r="S185" i="1"/>
  <c r="S177" i="1" s="1"/>
  <c r="S194" i="1" s="1"/>
  <c r="R185" i="1"/>
  <c r="Q185" i="1"/>
  <c r="P185" i="1"/>
  <c r="O185" i="1"/>
  <c r="N185" i="1"/>
  <c r="M185" i="1"/>
  <c r="L185" i="1"/>
  <c r="K185" i="1"/>
  <c r="J185" i="1"/>
  <c r="I185" i="1"/>
  <c r="H185" i="1"/>
  <c r="G185" i="1"/>
  <c r="G177" i="1" s="1"/>
  <c r="G194" i="1" s="1"/>
  <c r="F185" i="1"/>
  <c r="E185" i="1"/>
  <c r="D185" i="1"/>
  <c r="C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X183" i="1"/>
  <c r="W183" i="1"/>
  <c r="V183" i="1"/>
  <c r="U183" i="1"/>
  <c r="T183" i="1"/>
  <c r="S183" i="1"/>
  <c r="R183" i="1"/>
  <c r="Q183" i="1"/>
  <c r="Q177" i="1" s="1"/>
  <c r="Q19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E177" i="1" s="1"/>
  <c r="E194" i="1" s="1"/>
  <c r="D183" i="1"/>
  <c r="C183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X181" i="1"/>
  <c r="W181" i="1"/>
  <c r="V181" i="1"/>
  <c r="U181" i="1"/>
  <c r="T181" i="1"/>
  <c r="S181" i="1"/>
  <c r="R181" i="1"/>
  <c r="Q181" i="1"/>
  <c r="P181" i="1"/>
  <c r="O181" i="1"/>
  <c r="O177" i="1" s="1"/>
  <c r="O194" i="1" s="1"/>
  <c r="N181" i="1"/>
  <c r="M181" i="1"/>
  <c r="L181" i="1"/>
  <c r="K181" i="1"/>
  <c r="J181" i="1"/>
  <c r="I181" i="1"/>
  <c r="H181" i="1"/>
  <c r="G181" i="1"/>
  <c r="F181" i="1"/>
  <c r="E181" i="1"/>
  <c r="D181" i="1"/>
  <c r="C181" i="1"/>
  <c r="C177" i="1" s="1"/>
  <c r="C194" i="1" s="1"/>
  <c r="X180" i="1"/>
  <c r="W180" i="1"/>
  <c r="V180" i="1"/>
  <c r="U180" i="1"/>
  <c r="T180" i="1"/>
  <c r="S180" i="1"/>
  <c r="R180" i="1"/>
  <c r="Q180" i="1"/>
  <c r="P180" i="1"/>
  <c r="O180" i="1"/>
  <c r="N180" i="1"/>
  <c r="N177" i="1" s="1"/>
  <c r="N194" i="1" s="1"/>
  <c r="M180" i="1"/>
  <c r="L180" i="1"/>
  <c r="K180" i="1"/>
  <c r="J180" i="1"/>
  <c r="I180" i="1"/>
  <c r="H180" i="1"/>
  <c r="G180" i="1"/>
  <c r="F180" i="1"/>
  <c r="E180" i="1"/>
  <c r="D180" i="1"/>
  <c r="C180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X178" i="1"/>
  <c r="X177" i="1" s="1"/>
  <c r="X194" i="1" s="1"/>
  <c r="W178" i="1"/>
  <c r="V178" i="1"/>
  <c r="V177" i="1" s="1"/>
  <c r="V194" i="1" s="1"/>
  <c r="U178" i="1"/>
  <c r="U177" i="1" s="1"/>
  <c r="U194" i="1" s="1"/>
  <c r="T178" i="1"/>
  <c r="S178" i="1"/>
  <c r="R178" i="1"/>
  <c r="R177" i="1" s="1"/>
  <c r="R194" i="1" s="1"/>
  <c r="Q178" i="1"/>
  <c r="P178" i="1"/>
  <c r="P177" i="1" s="1"/>
  <c r="P194" i="1" s="1"/>
  <c r="O178" i="1"/>
  <c r="N178" i="1"/>
  <c r="M178" i="1"/>
  <c r="M177" i="1" s="1"/>
  <c r="M194" i="1" s="1"/>
  <c r="L178" i="1"/>
  <c r="L177" i="1" s="1"/>
  <c r="L194" i="1" s="1"/>
  <c r="K178" i="1"/>
  <c r="J178" i="1"/>
  <c r="J177" i="1" s="1"/>
  <c r="J194" i="1" s="1"/>
  <c r="I178" i="1"/>
  <c r="I177" i="1" s="1"/>
  <c r="I194" i="1" s="1"/>
  <c r="H178" i="1"/>
  <c r="G178" i="1"/>
  <c r="F178" i="1"/>
  <c r="F177" i="1" s="1"/>
  <c r="F194" i="1" s="1"/>
  <c r="E178" i="1"/>
  <c r="D178" i="1"/>
  <c r="D177" i="1" s="1"/>
  <c r="D194" i="1" s="1"/>
  <c r="C178" i="1"/>
  <c r="W177" i="1"/>
  <c r="T177" i="1"/>
  <c r="T194" i="1" s="1"/>
  <c r="K177" i="1"/>
  <c r="K194" i="1" s="1"/>
  <c r="H177" i="1"/>
  <c r="H194" i="1" s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X53" i="1"/>
  <c r="W53" i="1"/>
  <c r="V53" i="1"/>
  <c r="U53" i="1"/>
  <c r="T53" i="1"/>
  <c r="S53" i="1"/>
  <c r="R53" i="1"/>
  <c r="Q53" i="1"/>
  <c r="P53" i="1"/>
  <c r="O53" i="1"/>
  <c r="N53" i="1"/>
  <c r="N50" i="1" s="1"/>
  <c r="M53" i="1"/>
  <c r="L53" i="1"/>
  <c r="K53" i="1"/>
  <c r="J53" i="1"/>
  <c r="I53" i="1"/>
  <c r="H53" i="1"/>
  <c r="G53" i="1"/>
  <c r="F53" i="1"/>
  <c r="E53" i="1"/>
  <c r="D53" i="1"/>
  <c r="C53" i="1"/>
  <c r="X52" i="1"/>
  <c r="W52" i="1"/>
  <c r="V52" i="1"/>
  <c r="U52" i="1"/>
  <c r="T52" i="1"/>
  <c r="S52" i="1"/>
  <c r="R52" i="1"/>
  <c r="Q52" i="1"/>
  <c r="P52" i="1"/>
  <c r="O52" i="1"/>
  <c r="N52" i="1"/>
  <c r="M52" i="1"/>
  <c r="M50" i="1" s="1"/>
  <c r="L52" i="1"/>
  <c r="K52" i="1"/>
  <c r="J52" i="1"/>
  <c r="I52" i="1"/>
  <c r="H52" i="1"/>
  <c r="G52" i="1"/>
  <c r="F52" i="1"/>
  <c r="E52" i="1"/>
  <c r="D52" i="1"/>
  <c r="C52" i="1"/>
  <c r="X51" i="1"/>
  <c r="X50" i="1" s="1"/>
  <c r="W51" i="1"/>
  <c r="V51" i="1"/>
  <c r="V50" i="1" s="1"/>
  <c r="U51" i="1"/>
  <c r="T51" i="1"/>
  <c r="S51" i="1"/>
  <c r="R51" i="1"/>
  <c r="R50" i="1" s="1"/>
  <c r="Q51" i="1"/>
  <c r="P51" i="1"/>
  <c r="P50" i="1" s="1"/>
  <c r="O51" i="1"/>
  <c r="O50" i="1" s="1"/>
  <c r="N51" i="1"/>
  <c r="M51" i="1"/>
  <c r="L51" i="1"/>
  <c r="L50" i="1" s="1"/>
  <c r="K51" i="1"/>
  <c r="J51" i="1"/>
  <c r="J50" i="1" s="1"/>
  <c r="I51" i="1"/>
  <c r="H51" i="1"/>
  <c r="G51" i="1"/>
  <c r="F51" i="1"/>
  <c r="F50" i="1" s="1"/>
  <c r="E51" i="1"/>
  <c r="D51" i="1"/>
  <c r="D50" i="1" s="1"/>
  <c r="C51" i="1"/>
  <c r="C50" i="1" s="1"/>
  <c r="W50" i="1"/>
  <c r="U50" i="1"/>
  <c r="T50" i="1"/>
  <c r="S50" i="1"/>
  <c r="Q50" i="1"/>
  <c r="K50" i="1"/>
  <c r="I50" i="1"/>
  <c r="H50" i="1"/>
  <c r="G50" i="1"/>
  <c r="E50" i="1"/>
  <c r="X48" i="1"/>
  <c r="W48" i="1"/>
  <c r="V48" i="1"/>
  <c r="V45" i="1" s="1"/>
  <c r="V40" i="1" s="1"/>
  <c r="U48" i="1"/>
  <c r="T48" i="1"/>
  <c r="S48" i="1"/>
  <c r="R48" i="1"/>
  <c r="Q48" i="1"/>
  <c r="P48" i="1"/>
  <c r="O48" i="1"/>
  <c r="N48" i="1"/>
  <c r="M48" i="1"/>
  <c r="L48" i="1"/>
  <c r="K48" i="1"/>
  <c r="J48" i="1"/>
  <c r="J45" i="1" s="1"/>
  <c r="J40" i="1" s="1"/>
  <c r="I48" i="1"/>
  <c r="H48" i="1"/>
  <c r="G48" i="1"/>
  <c r="F48" i="1"/>
  <c r="E48" i="1"/>
  <c r="D48" i="1"/>
  <c r="C48" i="1"/>
  <c r="X47" i="1"/>
  <c r="W47" i="1"/>
  <c r="V47" i="1"/>
  <c r="U47" i="1"/>
  <c r="U45" i="1" s="1"/>
  <c r="T47" i="1"/>
  <c r="S47" i="1"/>
  <c r="R47" i="1"/>
  <c r="Q47" i="1"/>
  <c r="P47" i="1"/>
  <c r="O47" i="1"/>
  <c r="N47" i="1"/>
  <c r="M47" i="1"/>
  <c r="L47" i="1"/>
  <c r="K47" i="1"/>
  <c r="J47" i="1"/>
  <c r="I47" i="1"/>
  <c r="I45" i="1" s="1"/>
  <c r="H47" i="1"/>
  <c r="G47" i="1"/>
  <c r="F47" i="1"/>
  <c r="E47" i="1"/>
  <c r="D47" i="1"/>
  <c r="C47" i="1"/>
  <c r="X46" i="1"/>
  <c r="X45" i="1" s="1"/>
  <c r="X40" i="1" s="1"/>
  <c r="W46" i="1"/>
  <c r="W45" i="1" s="1"/>
  <c r="V46" i="1"/>
  <c r="U46" i="1"/>
  <c r="T46" i="1"/>
  <c r="T45" i="1" s="1"/>
  <c r="S46" i="1"/>
  <c r="R46" i="1"/>
  <c r="R45" i="1" s="1"/>
  <c r="Q46" i="1"/>
  <c r="P46" i="1"/>
  <c r="O46" i="1"/>
  <c r="N46" i="1"/>
  <c r="N45" i="1" s="1"/>
  <c r="N40" i="1" s="1"/>
  <c r="M46" i="1"/>
  <c r="L46" i="1"/>
  <c r="L45" i="1" s="1"/>
  <c r="L40" i="1" s="1"/>
  <c r="K46" i="1"/>
  <c r="K45" i="1" s="1"/>
  <c r="J46" i="1"/>
  <c r="I46" i="1"/>
  <c r="H46" i="1"/>
  <c r="H45" i="1" s="1"/>
  <c r="G46" i="1"/>
  <c r="F46" i="1"/>
  <c r="F45" i="1" s="1"/>
  <c r="E46" i="1"/>
  <c r="D46" i="1"/>
  <c r="C46" i="1"/>
  <c r="S45" i="1"/>
  <c r="Q45" i="1"/>
  <c r="P45" i="1"/>
  <c r="O45" i="1"/>
  <c r="M45" i="1"/>
  <c r="G45" i="1"/>
  <c r="E45" i="1"/>
  <c r="D45" i="1"/>
  <c r="C45" i="1"/>
  <c r="X44" i="1"/>
  <c r="W44" i="1"/>
  <c r="V44" i="1"/>
  <c r="U44" i="1"/>
  <c r="T44" i="1"/>
  <c r="S44" i="1"/>
  <c r="R44" i="1"/>
  <c r="R42" i="1" s="1"/>
  <c r="Q44" i="1"/>
  <c r="P44" i="1"/>
  <c r="O44" i="1"/>
  <c r="N44" i="1"/>
  <c r="M44" i="1"/>
  <c r="L44" i="1"/>
  <c r="K44" i="1"/>
  <c r="J44" i="1"/>
  <c r="I44" i="1"/>
  <c r="H44" i="1"/>
  <c r="G44" i="1"/>
  <c r="F44" i="1"/>
  <c r="F42" i="1" s="1"/>
  <c r="E44" i="1"/>
  <c r="D44" i="1"/>
  <c r="C44" i="1"/>
  <c r="X43" i="1"/>
  <c r="W43" i="1"/>
  <c r="W42" i="1" s="1"/>
  <c r="W40" i="1" s="1"/>
  <c r="V43" i="1"/>
  <c r="U43" i="1"/>
  <c r="U42" i="1" s="1"/>
  <c r="T43" i="1"/>
  <c r="T42" i="1" s="1"/>
  <c r="T40" i="1" s="1"/>
  <c r="S43" i="1"/>
  <c r="R43" i="1"/>
  <c r="Q43" i="1"/>
  <c r="Q42" i="1" s="1"/>
  <c r="Q40" i="1" s="1"/>
  <c r="P43" i="1"/>
  <c r="O43" i="1"/>
  <c r="O42" i="1" s="1"/>
  <c r="N43" i="1"/>
  <c r="M43" i="1"/>
  <c r="M42" i="1" s="1"/>
  <c r="L43" i="1"/>
  <c r="K43" i="1"/>
  <c r="K42" i="1" s="1"/>
  <c r="J43" i="1"/>
  <c r="I43" i="1"/>
  <c r="I42" i="1" s="1"/>
  <c r="H43" i="1"/>
  <c r="H42" i="1" s="1"/>
  <c r="H40" i="1" s="1"/>
  <c r="G43" i="1"/>
  <c r="F43" i="1"/>
  <c r="E43" i="1"/>
  <c r="E42" i="1" s="1"/>
  <c r="E40" i="1" s="1"/>
  <c r="D43" i="1"/>
  <c r="C43" i="1"/>
  <c r="C42" i="1" s="1"/>
  <c r="X42" i="1"/>
  <c r="V42" i="1"/>
  <c r="S42" i="1"/>
  <c r="P42" i="1"/>
  <c r="P40" i="1" s="1"/>
  <c r="N42" i="1"/>
  <c r="L42" i="1"/>
  <c r="J42" i="1"/>
  <c r="G42" i="1"/>
  <c r="D42" i="1"/>
  <c r="D40" i="1" s="1"/>
  <c r="X41" i="1"/>
  <c r="W41" i="1"/>
  <c r="V41" i="1"/>
  <c r="U41" i="1"/>
  <c r="T41" i="1"/>
  <c r="S41" i="1"/>
  <c r="S40" i="1" s="1"/>
  <c r="R41" i="1"/>
  <c r="R40" i="1" s="1"/>
  <c r="Q41" i="1"/>
  <c r="P41" i="1"/>
  <c r="O41" i="1"/>
  <c r="O40" i="1" s="1"/>
  <c r="N41" i="1"/>
  <c r="M41" i="1"/>
  <c r="L41" i="1"/>
  <c r="K41" i="1"/>
  <c r="J41" i="1"/>
  <c r="I41" i="1"/>
  <c r="H41" i="1"/>
  <c r="G41" i="1"/>
  <c r="G40" i="1" s="1"/>
  <c r="F41" i="1"/>
  <c r="F40" i="1" s="1"/>
  <c r="E41" i="1"/>
  <c r="D41" i="1"/>
  <c r="C41" i="1"/>
  <c r="C40" i="1" s="1"/>
  <c r="X38" i="1"/>
  <c r="W38" i="1"/>
  <c r="V38" i="1"/>
  <c r="U38" i="1"/>
  <c r="T38" i="1"/>
  <c r="S38" i="1"/>
  <c r="R38" i="1"/>
  <c r="Q38" i="1"/>
  <c r="P38" i="1"/>
  <c r="O38" i="1"/>
  <c r="N38" i="1"/>
  <c r="M38" i="1"/>
  <c r="M36" i="1" s="1"/>
  <c r="L38" i="1"/>
  <c r="K38" i="1"/>
  <c r="J38" i="1"/>
  <c r="I38" i="1"/>
  <c r="H38" i="1"/>
  <c r="G38" i="1"/>
  <c r="F38" i="1"/>
  <c r="E38" i="1"/>
  <c r="D38" i="1"/>
  <c r="C38" i="1"/>
  <c r="X37" i="1"/>
  <c r="X36" i="1" s="1"/>
  <c r="W37" i="1"/>
  <c r="V37" i="1"/>
  <c r="V36" i="1" s="1"/>
  <c r="U37" i="1"/>
  <c r="T37" i="1"/>
  <c r="T36" i="1" s="1"/>
  <c r="S37" i="1"/>
  <c r="R37" i="1"/>
  <c r="R36" i="1" s="1"/>
  <c r="Q37" i="1"/>
  <c r="P37" i="1"/>
  <c r="P36" i="1" s="1"/>
  <c r="O37" i="1"/>
  <c r="O36" i="1" s="1"/>
  <c r="N37" i="1"/>
  <c r="M37" i="1"/>
  <c r="L37" i="1"/>
  <c r="L36" i="1" s="1"/>
  <c r="K37" i="1"/>
  <c r="J37" i="1"/>
  <c r="J36" i="1" s="1"/>
  <c r="I37" i="1"/>
  <c r="H37" i="1"/>
  <c r="H36" i="1" s="1"/>
  <c r="G37" i="1"/>
  <c r="F37" i="1"/>
  <c r="F36" i="1" s="1"/>
  <c r="E37" i="1"/>
  <c r="D37" i="1"/>
  <c r="D36" i="1" s="1"/>
  <c r="C37" i="1"/>
  <c r="C36" i="1" s="1"/>
  <c r="W36" i="1"/>
  <c r="U36" i="1"/>
  <c r="S36" i="1"/>
  <c r="Q36" i="1"/>
  <c r="N36" i="1"/>
  <c r="K36" i="1"/>
  <c r="I36" i="1"/>
  <c r="G36" i="1"/>
  <c r="E36" i="1"/>
  <c r="X34" i="1"/>
  <c r="W34" i="1"/>
  <c r="V34" i="1"/>
  <c r="V31" i="1" s="1"/>
  <c r="U34" i="1"/>
  <c r="T34" i="1"/>
  <c r="S34" i="1"/>
  <c r="R34" i="1"/>
  <c r="Q34" i="1"/>
  <c r="P34" i="1"/>
  <c r="O34" i="1"/>
  <c r="N34" i="1"/>
  <c r="M34" i="1"/>
  <c r="L34" i="1"/>
  <c r="K34" i="1"/>
  <c r="J34" i="1"/>
  <c r="J31" i="1" s="1"/>
  <c r="I34" i="1"/>
  <c r="H34" i="1"/>
  <c r="G34" i="1"/>
  <c r="F34" i="1"/>
  <c r="E34" i="1"/>
  <c r="D34" i="1"/>
  <c r="C34" i="1"/>
  <c r="X33" i="1"/>
  <c r="W33" i="1"/>
  <c r="V33" i="1"/>
  <c r="U33" i="1"/>
  <c r="U31" i="1" s="1"/>
  <c r="T33" i="1"/>
  <c r="S33" i="1"/>
  <c r="R33" i="1"/>
  <c r="Q33" i="1"/>
  <c r="P33" i="1"/>
  <c r="O33" i="1"/>
  <c r="N33" i="1"/>
  <c r="M33" i="1"/>
  <c r="L33" i="1"/>
  <c r="K33" i="1"/>
  <c r="J33" i="1"/>
  <c r="I33" i="1"/>
  <c r="I31" i="1" s="1"/>
  <c r="H33" i="1"/>
  <c r="G33" i="1"/>
  <c r="F33" i="1"/>
  <c r="E33" i="1"/>
  <c r="D33" i="1"/>
  <c r="C33" i="1"/>
  <c r="X32" i="1"/>
  <c r="X31" i="1" s="1"/>
  <c r="W32" i="1"/>
  <c r="W31" i="1" s="1"/>
  <c r="V32" i="1"/>
  <c r="U32" i="1"/>
  <c r="T32" i="1"/>
  <c r="T31" i="1" s="1"/>
  <c r="S32" i="1"/>
  <c r="R32" i="1"/>
  <c r="R31" i="1" s="1"/>
  <c r="Q32" i="1"/>
  <c r="P32" i="1"/>
  <c r="P31" i="1" s="1"/>
  <c r="O32" i="1"/>
  <c r="N32" i="1"/>
  <c r="N31" i="1" s="1"/>
  <c r="M32" i="1"/>
  <c r="L32" i="1"/>
  <c r="L31" i="1" s="1"/>
  <c r="K32" i="1"/>
  <c r="K31" i="1" s="1"/>
  <c r="J32" i="1"/>
  <c r="I32" i="1"/>
  <c r="H32" i="1"/>
  <c r="H31" i="1" s="1"/>
  <c r="G32" i="1"/>
  <c r="F32" i="1"/>
  <c r="F31" i="1" s="1"/>
  <c r="E32" i="1"/>
  <c r="D32" i="1"/>
  <c r="D31" i="1" s="1"/>
  <c r="C32" i="1"/>
  <c r="S31" i="1"/>
  <c r="Q31" i="1"/>
  <c r="O31" i="1"/>
  <c r="M31" i="1"/>
  <c r="G31" i="1"/>
  <c r="E31" i="1"/>
  <c r="C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X29" i="1"/>
  <c r="W29" i="1"/>
  <c r="V29" i="1"/>
  <c r="U29" i="1"/>
  <c r="T29" i="1"/>
  <c r="S29" i="1"/>
  <c r="R29" i="1"/>
  <c r="Q29" i="1"/>
  <c r="Q27" i="1" s="1"/>
  <c r="P29" i="1"/>
  <c r="O29" i="1"/>
  <c r="N29" i="1"/>
  <c r="M29" i="1"/>
  <c r="L29" i="1"/>
  <c r="K29" i="1"/>
  <c r="J29" i="1"/>
  <c r="I29" i="1"/>
  <c r="H29" i="1"/>
  <c r="G29" i="1"/>
  <c r="F29" i="1"/>
  <c r="E29" i="1"/>
  <c r="E27" i="1" s="1"/>
  <c r="D29" i="1"/>
  <c r="C29" i="1"/>
  <c r="X28" i="1"/>
  <c r="X27" i="1" s="1"/>
  <c r="W28" i="1"/>
  <c r="V28" i="1"/>
  <c r="V27" i="1" s="1"/>
  <c r="U28" i="1"/>
  <c r="T28" i="1"/>
  <c r="T27" i="1" s="1"/>
  <c r="S28" i="1"/>
  <c r="S27" i="1" s="1"/>
  <c r="R28" i="1"/>
  <c r="Q28" i="1"/>
  <c r="P28" i="1"/>
  <c r="P27" i="1" s="1"/>
  <c r="O28" i="1"/>
  <c r="N28" i="1"/>
  <c r="N27" i="1" s="1"/>
  <c r="M28" i="1"/>
  <c r="L28" i="1"/>
  <c r="L27" i="1" s="1"/>
  <c r="K28" i="1"/>
  <c r="J28" i="1"/>
  <c r="J27" i="1" s="1"/>
  <c r="I28" i="1"/>
  <c r="H28" i="1"/>
  <c r="H27" i="1" s="1"/>
  <c r="G28" i="1"/>
  <c r="G27" i="1" s="1"/>
  <c r="F28" i="1"/>
  <c r="E28" i="1"/>
  <c r="D28" i="1"/>
  <c r="D27" i="1" s="1"/>
  <c r="C28" i="1"/>
  <c r="W27" i="1"/>
  <c r="U27" i="1"/>
  <c r="R27" i="1"/>
  <c r="O27" i="1"/>
  <c r="O21" i="1" s="1"/>
  <c r="M27" i="1"/>
  <c r="K27" i="1"/>
  <c r="I27" i="1"/>
  <c r="F27" i="1"/>
  <c r="C27" i="1"/>
  <c r="C21" i="1" s="1"/>
  <c r="X26" i="1"/>
  <c r="W26" i="1"/>
  <c r="V26" i="1"/>
  <c r="U26" i="1"/>
  <c r="T26" i="1"/>
  <c r="S26" i="1"/>
  <c r="R26" i="1"/>
  <c r="Q26" i="1"/>
  <c r="P26" i="1"/>
  <c r="O26" i="1"/>
  <c r="N26" i="1"/>
  <c r="N24" i="1" s="1"/>
  <c r="M26" i="1"/>
  <c r="L26" i="1"/>
  <c r="K26" i="1"/>
  <c r="J26" i="1"/>
  <c r="I26" i="1"/>
  <c r="H26" i="1"/>
  <c r="G26" i="1"/>
  <c r="F26" i="1"/>
  <c r="E26" i="1"/>
  <c r="D26" i="1"/>
  <c r="C26" i="1"/>
  <c r="X25" i="1"/>
  <c r="W25" i="1"/>
  <c r="W24" i="1" s="1"/>
  <c r="V25" i="1"/>
  <c r="U25" i="1"/>
  <c r="U24" i="1" s="1"/>
  <c r="U21" i="1" s="1"/>
  <c r="T25" i="1"/>
  <c r="S25" i="1"/>
  <c r="S24" i="1" s="1"/>
  <c r="S21" i="1" s="1"/>
  <c r="R25" i="1"/>
  <c r="Q25" i="1"/>
  <c r="Q24" i="1" s="1"/>
  <c r="P25" i="1"/>
  <c r="P24" i="1" s="1"/>
  <c r="O25" i="1"/>
  <c r="N25" i="1"/>
  <c r="M25" i="1"/>
  <c r="M24" i="1" s="1"/>
  <c r="L25" i="1"/>
  <c r="K25" i="1"/>
  <c r="K24" i="1" s="1"/>
  <c r="J25" i="1"/>
  <c r="I25" i="1"/>
  <c r="I24" i="1" s="1"/>
  <c r="I21" i="1" s="1"/>
  <c r="H25" i="1"/>
  <c r="G25" i="1"/>
  <c r="G24" i="1" s="1"/>
  <c r="G21" i="1" s="1"/>
  <c r="F25" i="1"/>
  <c r="E25" i="1"/>
  <c r="E24" i="1" s="1"/>
  <c r="D25" i="1"/>
  <c r="D24" i="1" s="1"/>
  <c r="C25" i="1"/>
  <c r="X24" i="1"/>
  <c r="V24" i="1"/>
  <c r="T24" i="1"/>
  <c r="R24" i="1"/>
  <c r="O24" i="1"/>
  <c r="L24" i="1"/>
  <c r="J24" i="1"/>
  <c r="H24" i="1"/>
  <c r="F24" i="1"/>
  <c r="C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X22" i="1"/>
  <c r="W22" i="1"/>
  <c r="V22" i="1"/>
  <c r="V21" i="1" s="1"/>
  <c r="U22" i="1"/>
  <c r="T22" i="1"/>
  <c r="S22" i="1"/>
  <c r="R22" i="1"/>
  <c r="R21" i="1" s="1"/>
  <c r="Q22" i="1"/>
  <c r="P22" i="1"/>
  <c r="P21" i="1" s="1"/>
  <c r="O22" i="1"/>
  <c r="N22" i="1"/>
  <c r="M22" i="1"/>
  <c r="L22" i="1"/>
  <c r="K22" i="1"/>
  <c r="J22" i="1"/>
  <c r="J21" i="1" s="1"/>
  <c r="I22" i="1"/>
  <c r="H22" i="1"/>
  <c r="G22" i="1"/>
  <c r="F22" i="1"/>
  <c r="F21" i="1" s="1"/>
  <c r="E22" i="1"/>
  <c r="D22" i="1"/>
  <c r="D21" i="1" s="1"/>
  <c r="C22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X18" i="1"/>
  <c r="W18" i="1"/>
  <c r="V18" i="1"/>
  <c r="U18" i="1"/>
  <c r="T18" i="1"/>
  <c r="S18" i="1"/>
  <c r="S15" i="1" s="1"/>
  <c r="R18" i="1"/>
  <c r="Q18" i="1"/>
  <c r="P18" i="1"/>
  <c r="O18" i="1"/>
  <c r="N18" i="1"/>
  <c r="M18" i="1"/>
  <c r="L18" i="1"/>
  <c r="K18" i="1"/>
  <c r="J18" i="1"/>
  <c r="I18" i="1"/>
  <c r="H18" i="1"/>
  <c r="G18" i="1"/>
  <c r="G15" i="1" s="1"/>
  <c r="F18" i="1"/>
  <c r="E18" i="1"/>
  <c r="D18" i="1"/>
  <c r="C18" i="1"/>
  <c r="X17" i="1"/>
  <c r="W17" i="1"/>
  <c r="V17" i="1"/>
  <c r="U17" i="1"/>
  <c r="T17" i="1"/>
  <c r="S17" i="1"/>
  <c r="R17" i="1"/>
  <c r="R15" i="1" s="1"/>
  <c r="Q17" i="1"/>
  <c r="P17" i="1"/>
  <c r="O17" i="1"/>
  <c r="N17" i="1"/>
  <c r="M17" i="1"/>
  <c r="L17" i="1"/>
  <c r="K17" i="1"/>
  <c r="J17" i="1"/>
  <c r="I17" i="1"/>
  <c r="H17" i="1"/>
  <c r="G17" i="1"/>
  <c r="F17" i="1"/>
  <c r="F15" i="1" s="1"/>
  <c r="E17" i="1"/>
  <c r="D17" i="1"/>
  <c r="C17" i="1"/>
  <c r="X16" i="1"/>
  <c r="W16" i="1"/>
  <c r="W15" i="1" s="1"/>
  <c r="V16" i="1"/>
  <c r="U16" i="1"/>
  <c r="U15" i="1" s="1"/>
  <c r="T16" i="1"/>
  <c r="T15" i="1" s="1"/>
  <c r="S16" i="1"/>
  <c r="R16" i="1"/>
  <c r="Q16" i="1"/>
  <c r="Q15" i="1" s="1"/>
  <c r="P16" i="1"/>
  <c r="O16" i="1"/>
  <c r="O15" i="1" s="1"/>
  <c r="N16" i="1"/>
  <c r="M16" i="1"/>
  <c r="M15" i="1" s="1"/>
  <c r="L16" i="1"/>
  <c r="K16" i="1"/>
  <c r="K15" i="1" s="1"/>
  <c r="J16" i="1"/>
  <c r="I16" i="1"/>
  <c r="I15" i="1" s="1"/>
  <c r="H16" i="1"/>
  <c r="H15" i="1" s="1"/>
  <c r="G16" i="1"/>
  <c r="F16" i="1"/>
  <c r="E16" i="1"/>
  <c r="E15" i="1" s="1"/>
  <c r="D16" i="1"/>
  <c r="C16" i="1"/>
  <c r="C15" i="1" s="1"/>
  <c r="X15" i="1"/>
  <c r="V15" i="1"/>
  <c r="P15" i="1"/>
  <c r="N15" i="1"/>
  <c r="L15" i="1"/>
  <c r="J15" i="1"/>
  <c r="D15" i="1"/>
  <c r="X14" i="1"/>
  <c r="W14" i="1"/>
  <c r="V14" i="1"/>
  <c r="U14" i="1"/>
  <c r="T14" i="1"/>
  <c r="S14" i="1"/>
  <c r="R14" i="1"/>
  <c r="Q14" i="1"/>
  <c r="P14" i="1"/>
  <c r="O14" i="1"/>
  <c r="O11" i="1" s="1"/>
  <c r="N14" i="1"/>
  <c r="M14" i="1"/>
  <c r="L14" i="1"/>
  <c r="K14" i="1"/>
  <c r="J14" i="1"/>
  <c r="I14" i="1"/>
  <c r="H14" i="1"/>
  <c r="G14" i="1"/>
  <c r="F14" i="1"/>
  <c r="E14" i="1"/>
  <c r="D14" i="1"/>
  <c r="C14" i="1"/>
  <c r="C11" i="1" s="1"/>
  <c r="X13" i="1"/>
  <c r="W13" i="1"/>
  <c r="V13" i="1"/>
  <c r="U13" i="1"/>
  <c r="T13" i="1"/>
  <c r="S13" i="1"/>
  <c r="R13" i="1"/>
  <c r="Q13" i="1"/>
  <c r="P13" i="1"/>
  <c r="O13" i="1"/>
  <c r="N13" i="1"/>
  <c r="N11" i="1" s="1"/>
  <c r="N10" i="1" s="1"/>
  <c r="M13" i="1"/>
  <c r="L13" i="1"/>
  <c r="K13" i="1"/>
  <c r="J13" i="1"/>
  <c r="I13" i="1"/>
  <c r="H13" i="1"/>
  <c r="G13" i="1"/>
  <c r="F13" i="1"/>
  <c r="E13" i="1"/>
  <c r="D13" i="1"/>
  <c r="C13" i="1"/>
  <c r="X12" i="1"/>
  <c r="W12" i="1"/>
  <c r="W11" i="1" s="1"/>
  <c r="V12" i="1"/>
  <c r="U12" i="1"/>
  <c r="U11" i="1" s="1"/>
  <c r="U10" i="1" s="1"/>
  <c r="T12" i="1"/>
  <c r="S12" i="1"/>
  <c r="S11" i="1" s="1"/>
  <c r="S10" i="1" s="1"/>
  <c r="S8" i="1" s="1"/>
  <c r="R12" i="1"/>
  <c r="Q12" i="1"/>
  <c r="Q11" i="1" s="1"/>
  <c r="P12" i="1"/>
  <c r="P11" i="1" s="1"/>
  <c r="P10" i="1" s="1"/>
  <c r="O12" i="1"/>
  <c r="N12" i="1"/>
  <c r="M12" i="1"/>
  <c r="M11" i="1" s="1"/>
  <c r="L12" i="1"/>
  <c r="K12" i="1"/>
  <c r="K11" i="1" s="1"/>
  <c r="J12" i="1"/>
  <c r="I12" i="1"/>
  <c r="I11" i="1" s="1"/>
  <c r="I10" i="1" s="1"/>
  <c r="H12" i="1"/>
  <c r="G12" i="1"/>
  <c r="G11" i="1" s="1"/>
  <c r="G10" i="1" s="1"/>
  <c r="G8" i="1" s="1"/>
  <c r="F12" i="1"/>
  <c r="E12" i="1"/>
  <c r="E11" i="1" s="1"/>
  <c r="D12" i="1"/>
  <c r="D11" i="1" s="1"/>
  <c r="D10" i="1" s="1"/>
  <c r="C12" i="1"/>
  <c r="X11" i="1"/>
  <c r="X10" i="1" s="1"/>
  <c r="V11" i="1"/>
  <c r="V10" i="1" s="1"/>
  <c r="V8" i="1" s="1"/>
  <c r="T11" i="1"/>
  <c r="T10" i="1" s="1"/>
  <c r="R11" i="1"/>
  <c r="L11" i="1"/>
  <c r="L10" i="1" s="1"/>
  <c r="J11" i="1"/>
  <c r="J10" i="1" s="1"/>
  <c r="J8" i="1" s="1"/>
  <c r="H11" i="1"/>
  <c r="H10" i="1" s="1"/>
  <c r="F11" i="1"/>
  <c r="F10" i="1" s="1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X191" i="2"/>
  <c r="W191" i="2"/>
  <c r="V191" i="2"/>
  <c r="U191" i="2"/>
  <c r="T191" i="2"/>
  <c r="S191" i="2"/>
  <c r="S187" i="2" s="1"/>
  <c r="R191" i="2"/>
  <c r="Q191" i="2"/>
  <c r="P191" i="2"/>
  <c r="O191" i="2"/>
  <c r="N191" i="2"/>
  <c r="M191" i="2"/>
  <c r="L191" i="2"/>
  <c r="K191" i="2"/>
  <c r="J191" i="2"/>
  <c r="I191" i="2"/>
  <c r="H191" i="2"/>
  <c r="G191" i="2"/>
  <c r="G187" i="2" s="1"/>
  <c r="F191" i="2"/>
  <c r="E191" i="2"/>
  <c r="D191" i="2"/>
  <c r="C191" i="2"/>
  <c r="X190" i="2"/>
  <c r="W190" i="2"/>
  <c r="V190" i="2"/>
  <c r="U190" i="2"/>
  <c r="T190" i="2"/>
  <c r="S190" i="2"/>
  <c r="R190" i="2"/>
  <c r="R187" i="2" s="1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M187" i="2" s="1"/>
  <c r="L189" i="2"/>
  <c r="K189" i="2"/>
  <c r="J189" i="2"/>
  <c r="I189" i="2"/>
  <c r="H189" i="2"/>
  <c r="G189" i="2"/>
  <c r="F189" i="2"/>
  <c r="F187" i="2" s="1"/>
  <c r="E189" i="2"/>
  <c r="D189" i="2"/>
  <c r="C189" i="2"/>
  <c r="X188" i="2"/>
  <c r="W188" i="2"/>
  <c r="W187" i="2" s="1"/>
  <c r="V188" i="2"/>
  <c r="V187" i="2" s="1"/>
  <c r="U188" i="2"/>
  <c r="T188" i="2"/>
  <c r="S188" i="2"/>
  <c r="R188" i="2"/>
  <c r="Q188" i="2"/>
  <c r="Q187" i="2" s="1"/>
  <c r="P188" i="2"/>
  <c r="P187" i="2" s="1"/>
  <c r="O188" i="2"/>
  <c r="N188" i="2"/>
  <c r="N187" i="2" s="1"/>
  <c r="M188" i="2"/>
  <c r="L188" i="2"/>
  <c r="L187" i="2" s="1"/>
  <c r="K188" i="2"/>
  <c r="K187" i="2" s="1"/>
  <c r="J188" i="2"/>
  <c r="J187" i="2" s="1"/>
  <c r="I188" i="2"/>
  <c r="H188" i="2"/>
  <c r="G188" i="2"/>
  <c r="F188" i="2"/>
  <c r="E188" i="2"/>
  <c r="E187" i="2" s="1"/>
  <c r="D188" i="2"/>
  <c r="D187" i="2" s="1"/>
  <c r="C188" i="2"/>
  <c r="U187" i="2"/>
  <c r="T187" i="2"/>
  <c r="O187" i="2"/>
  <c r="I187" i="2"/>
  <c r="H187" i="2"/>
  <c r="C187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X183" i="2"/>
  <c r="W183" i="2"/>
  <c r="V183" i="2"/>
  <c r="U183" i="2"/>
  <c r="T183" i="2"/>
  <c r="S183" i="2"/>
  <c r="R183" i="2"/>
  <c r="R177" i="2" s="1"/>
  <c r="Q183" i="2"/>
  <c r="P183" i="2"/>
  <c r="O183" i="2"/>
  <c r="N183" i="2"/>
  <c r="M183" i="2"/>
  <c r="L183" i="2"/>
  <c r="K183" i="2"/>
  <c r="J183" i="2"/>
  <c r="I183" i="2"/>
  <c r="H183" i="2"/>
  <c r="G183" i="2"/>
  <c r="F183" i="2"/>
  <c r="F177" i="2" s="1"/>
  <c r="F194" i="2" s="1"/>
  <c r="E183" i="2"/>
  <c r="D183" i="2"/>
  <c r="C183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X181" i="2"/>
  <c r="W181" i="2"/>
  <c r="V181" i="2"/>
  <c r="V177" i="2" s="1"/>
  <c r="U181" i="2"/>
  <c r="T181" i="2"/>
  <c r="S181" i="2"/>
  <c r="R181" i="2"/>
  <c r="Q181" i="2"/>
  <c r="P181" i="2"/>
  <c r="P177" i="2" s="1"/>
  <c r="O181" i="2"/>
  <c r="N181" i="2"/>
  <c r="M181" i="2"/>
  <c r="L181" i="2"/>
  <c r="K181" i="2"/>
  <c r="J181" i="2"/>
  <c r="J177" i="2" s="1"/>
  <c r="I181" i="2"/>
  <c r="H181" i="2"/>
  <c r="G181" i="2"/>
  <c r="F181" i="2"/>
  <c r="E181" i="2"/>
  <c r="D181" i="2"/>
  <c r="D177" i="2" s="1"/>
  <c r="C181" i="2"/>
  <c r="X180" i="2"/>
  <c r="X177" i="2" s="1"/>
  <c r="W180" i="2"/>
  <c r="V180" i="2"/>
  <c r="U180" i="2"/>
  <c r="U177" i="2" s="1"/>
  <c r="U194" i="2" s="1"/>
  <c r="T180" i="2"/>
  <c r="S180" i="2"/>
  <c r="R180" i="2"/>
  <c r="Q180" i="2"/>
  <c r="P180" i="2"/>
  <c r="O180" i="2"/>
  <c r="N180" i="2"/>
  <c r="M180" i="2"/>
  <c r="L180" i="2"/>
  <c r="K180" i="2"/>
  <c r="J180" i="2"/>
  <c r="I180" i="2"/>
  <c r="I177" i="2" s="1"/>
  <c r="I194" i="2" s="1"/>
  <c r="H180" i="2"/>
  <c r="G180" i="2"/>
  <c r="F180" i="2"/>
  <c r="E180" i="2"/>
  <c r="D180" i="2"/>
  <c r="C180" i="2"/>
  <c r="X179" i="2"/>
  <c r="W179" i="2"/>
  <c r="V179" i="2"/>
  <c r="U179" i="2"/>
  <c r="T179" i="2"/>
  <c r="T177" i="2" s="1"/>
  <c r="T194" i="2" s="1"/>
  <c r="S179" i="2"/>
  <c r="R179" i="2"/>
  <c r="Q179" i="2"/>
  <c r="P179" i="2"/>
  <c r="O179" i="2"/>
  <c r="N179" i="2"/>
  <c r="N177" i="2" s="1"/>
  <c r="N194" i="2" s="1"/>
  <c r="M179" i="2"/>
  <c r="L179" i="2"/>
  <c r="K179" i="2"/>
  <c r="J179" i="2"/>
  <c r="I179" i="2"/>
  <c r="H179" i="2"/>
  <c r="H177" i="2" s="1"/>
  <c r="H194" i="2" s="1"/>
  <c r="G179" i="2"/>
  <c r="F179" i="2"/>
  <c r="E179" i="2"/>
  <c r="D179" i="2"/>
  <c r="C179" i="2"/>
  <c r="X178" i="2"/>
  <c r="W178" i="2"/>
  <c r="V178" i="2"/>
  <c r="U178" i="2"/>
  <c r="T178" i="2"/>
  <c r="S178" i="2"/>
  <c r="S177" i="2" s="1"/>
  <c r="R178" i="2"/>
  <c r="Q178" i="2"/>
  <c r="Q177" i="2" s="1"/>
  <c r="Q194" i="2" s="1"/>
  <c r="P178" i="2"/>
  <c r="O178" i="2"/>
  <c r="O177" i="2" s="1"/>
  <c r="O194" i="2" s="1"/>
  <c r="N178" i="2"/>
  <c r="M178" i="2"/>
  <c r="M177" i="2" s="1"/>
  <c r="M194" i="2" s="1"/>
  <c r="L178" i="2"/>
  <c r="K178" i="2"/>
  <c r="J178" i="2"/>
  <c r="I178" i="2"/>
  <c r="H178" i="2"/>
  <c r="G178" i="2"/>
  <c r="G177" i="2" s="1"/>
  <c r="F178" i="2"/>
  <c r="E178" i="2"/>
  <c r="E177" i="2" s="1"/>
  <c r="E194" i="2" s="1"/>
  <c r="D178" i="2"/>
  <c r="C178" i="2"/>
  <c r="C177" i="2" s="1"/>
  <c r="C194" i="2" s="1"/>
  <c r="W177" i="2"/>
  <c r="L177" i="2"/>
  <c r="K177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X53" i="2"/>
  <c r="W53" i="2"/>
  <c r="V53" i="2"/>
  <c r="U53" i="2"/>
  <c r="U50" i="2" s="1"/>
  <c r="T53" i="2"/>
  <c r="S53" i="2"/>
  <c r="R53" i="2"/>
  <c r="Q53" i="2"/>
  <c r="P53" i="2"/>
  <c r="O53" i="2"/>
  <c r="N53" i="2"/>
  <c r="M53" i="2"/>
  <c r="L53" i="2"/>
  <c r="K53" i="2"/>
  <c r="J53" i="2"/>
  <c r="I53" i="2"/>
  <c r="I50" i="2" s="1"/>
  <c r="H53" i="2"/>
  <c r="G53" i="2"/>
  <c r="F53" i="2"/>
  <c r="E53" i="2"/>
  <c r="D53" i="2"/>
  <c r="C53" i="2"/>
  <c r="X52" i="2"/>
  <c r="W52" i="2"/>
  <c r="V52" i="2"/>
  <c r="U52" i="2"/>
  <c r="T52" i="2"/>
  <c r="S52" i="2"/>
  <c r="R52" i="2"/>
  <c r="Q52" i="2"/>
  <c r="P52" i="2"/>
  <c r="O52" i="2"/>
  <c r="N52" i="2"/>
  <c r="N50" i="2" s="1"/>
  <c r="M52" i="2"/>
  <c r="L52" i="2"/>
  <c r="K52" i="2"/>
  <c r="J52" i="2"/>
  <c r="I52" i="2"/>
  <c r="H52" i="2"/>
  <c r="G52" i="2"/>
  <c r="F52" i="2"/>
  <c r="E52" i="2"/>
  <c r="D52" i="2"/>
  <c r="C52" i="2"/>
  <c r="X51" i="2"/>
  <c r="W51" i="2"/>
  <c r="V51" i="2"/>
  <c r="U51" i="2"/>
  <c r="T51" i="2"/>
  <c r="T50" i="2" s="1"/>
  <c r="S51" i="2"/>
  <c r="S50" i="2" s="1"/>
  <c r="R51" i="2"/>
  <c r="Q51" i="2"/>
  <c r="P51" i="2"/>
  <c r="O51" i="2"/>
  <c r="O50" i="2" s="1"/>
  <c r="N51" i="2"/>
  <c r="M51" i="2"/>
  <c r="M50" i="2" s="1"/>
  <c r="L51" i="2"/>
  <c r="K51" i="2"/>
  <c r="J51" i="2"/>
  <c r="I51" i="2"/>
  <c r="H51" i="2"/>
  <c r="H50" i="2" s="1"/>
  <c r="G51" i="2"/>
  <c r="G50" i="2" s="1"/>
  <c r="F51" i="2"/>
  <c r="F50" i="2" s="1"/>
  <c r="E51" i="2"/>
  <c r="D51" i="2"/>
  <c r="C51" i="2"/>
  <c r="C50" i="2" s="1"/>
  <c r="X50" i="2"/>
  <c r="W50" i="2"/>
  <c r="V50" i="2"/>
  <c r="R50" i="2"/>
  <c r="Q50" i="2"/>
  <c r="P50" i="2"/>
  <c r="L50" i="2"/>
  <c r="K50" i="2"/>
  <c r="J50" i="2"/>
  <c r="E50" i="2"/>
  <c r="D50" i="2"/>
  <c r="X48" i="2"/>
  <c r="W48" i="2"/>
  <c r="V48" i="2"/>
  <c r="U48" i="2"/>
  <c r="T48" i="2"/>
  <c r="S48" i="2"/>
  <c r="R48" i="2"/>
  <c r="Q48" i="2"/>
  <c r="Q45" i="2" s="1"/>
  <c r="P48" i="2"/>
  <c r="O48" i="2"/>
  <c r="N48" i="2"/>
  <c r="M48" i="2"/>
  <c r="L48" i="2"/>
  <c r="K48" i="2"/>
  <c r="J48" i="2"/>
  <c r="I48" i="2"/>
  <c r="H48" i="2"/>
  <c r="G48" i="2"/>
  <c r="F48" i="2"/>
  <c r="E48" i="2"/>
  <c r="E45" i="2" s="1"/>
  <c r="D48" i="2"/>
  <c r="C48" i="2"/>
  <c r="X47" i="2"/>
  <c r="W47" i="2"/>
  <c r="V47" i="2"/>
  <c r="V45" i="2" s="1"/>
  <c r="U47" i="2"/>
  <c r="T47" i="2"/>
  <c r="S47" i="2"/>
  <c r="R47" i="2"/>
  <c r="Q47" i="2"/>
  <c r="P47" i="2"/>
  <c r="O47" i="2"/>
  <c r="N47" i="2"/>
  <c r="M47" i="2"/>
  <c r="L47" i="2"/>
  <c r="K47" i="2"/>
  <c r="J47" i="2"/>
  <c r="J45" i="2" s="1"/>
  <c r="I47" i="2"/>
  <c r="H47" i="2"/>
  <c r="G47" i="2"/>
  <c r="F47" i="2"/>
  <c r="E47" i="2"/>
  <c r="D47" i="2"/>
  <c r="C47" i="2"/>
  <c r="X46" i="2"/>
  <c r="W46" i="2"/>
  <c r="W45" i="2" s="1"/>
  <c r="V46" i="2"/>
  <c r="U46" i="2"/>
  <c r="U45" i="2" s="1"/>
  <c r="T46" i="2"/>
  <c r="S46" i="2"/>
  <c r="R46" i="2"/>
  <c r="Q46" i="2"/>
  <c r="P46" i="2"/>
  <c r="P45" i="2" s="1"/>
  <c r="O46" i="2"/>
  <c r="O45" i="2" s="1"/>
  <c r="O40" i="2" s="1"/>
  <c r="N46" i="2"/>
  <c r="N45" i="2" s="1"/>
  <c r="N40" i="2" s="1"/>
  <c r="M46" i="2"/>
  <c r="L46" i="2"/>
  <c r="K46" i="2"/>
  <c r="K45" i="2" s="1"/>
  <c r="J46" i="2"/>
  <c r="I46" i="2"/>
  <c r="I45" i="2" s="1"/>
  <c r="H46" i="2"/>
  <c r="G46" i="2"/>
  <c r="F46" i="2"/>
  <c r="E46" i="2"/>
  <c r="D46" i="2"/>
  <c r="D45" i="2" s="1"/>
  <c r="C46" i="2"/>
  <c r="C45" i="2" s="1"/>
  <c r="C40" i="2" s="1"/>
  <c r="X45" i="2"/>
  <c r="T45" i="2"/>
  <c r="S45" i="2"/>
  <c r="R45" i="2"/>
  <c r="M45" i="2"/>
  <c r="L45" i="2"/>
  <c r="H45" i="2"/>
  <c r="G45" i="2"/>
  <c r="F45" i="2"/>
  <c r="X44" i="2"/>
  <c r="W44" i="2"/>
  <c r="V44" i="2"/>
  <c r="U44" i="2"/>
  <c r="T44" i="2"/>
  <c r="S44" i="2"/>
  <c r="S42" i="2" s="1"/>
  <c r="S40" i="2" s="1"/>
  <c r="R44" i="2"/>
  <c r="Q44" i="2"/>
  <c r="P44" i="2"/>
  <c r="O44" i="2"/>
  <c r="N44" i="2"/>
  <c r="M44" i="2"/>
  <c r="L44" i="2"/>
  <c r="K44" i="2"/>
  <c r="J44" i="2"/>
  <c r="I44" i="2"/>
  <c r="H44" i="2"/>
  <c r="G44" i="2"/>
  <c r="G42" i="2" s="1"/>
  <c r="G40" i="2" s="1"/>
  <c r="F44" i="2"/>
  <c r="E44" i="2"/>
  <c r="D44" i="2"/>
  <c r="C44" i="2"/>
  <c r="X43" i="2"/>
  <c r="X42" i="2" s="1"/>
  <c r="X40" i="2" s="1"/>
  <c r="W43" i="2"/>
  <c r="W42" i="2" s="1"/>
  <c r="V43" i="2"/>
  <c r="U43" i="2"/>
  <c r="T43" i="2"/>
  <c r="T42" i="2" s="1"/>
  <c r="T40" i="2" s="1"/>
  <c r="S43" i="2"/>
  <c r="R43" i="2"/>
  <c r="R42" i="2" s="1"/>
  <c r="Q43" i="2"/>
  <c r="P43" i="2"/>
  <c r="O43" i="2"/>
  <c r="N43" i="2"/>
  <c r="M43" i="2"/>
  <c r="M42" i="2" s="1"/>
  <c r="L43" i="2"/>
  <c r="L42" i="2" s="1"/>
  <c r="L40" i="2" s="1"/>
  <c r="K43" i="2"/>
  <c r="K42" i="2" s="1"/>
  <c r="J43" i="2"/>
  <c r="I43" i="2"/>
  <c r="H43" i="2"/>
  <c r="H42" i="2" s="1"/>
  <c r="H40" i="2" s="1"/>
  <c r="G43" i="2"/>
  <c r="F43" i="2"/>
  <c r="F42" i="2" s="1"/>
  <c r="E43" i="2"/>
  <c r="D43" i="2"/>
  <c r="C43" i="2"/>
  <c r="V42" i="2"/>
  <c r="U42" i="2"/>
  <c r="Q42" i="2"/>
  <c r="P42" i="2"/>
  <c r="O42" i="2"/>
  <c r="N42" i="2"/>
  <c r="J42" i="2"/>
  <c r="I42" i="2"/>
  <c r="E42" i="2"/>
  <c r="E40" i="2" s="1"/>
  <c r="D42" i="2"/>
  <c r="C42" i="2"/>
  <c r="X41" i="2"/>
  <c r="W41" i="2"/>
  <c r="V41" i="2"/>
  <c r="U41" i="2"/>
  <c r="T41" i="2"/>
  <c r="S41" i="2"/>
  <c r="R41" i="2"/>
  <c r="Q41" i="2"/>
  <c r="P41" i="2"/>
  <c r="P40" i="2" s="1"/>
  <c r="O41" i="2"/>
  <c r="N41" i="2"/>
  <c r="M41" i="2"/>
  <c r="L41" i="2"/>
  <c r="K41" i="2"/>
  <c r="J41" i="2"/>
  <c r="I41" i="2"/>
  <c r="H41" i="2"/>
  <c r="G41" i="2"/>
  <c r="F41" i="2"/>
  <c r="E41" i="2"/>
  <c r="D41" i="2"/>
  <c r="D40" i="2" s="1"/>
  <c r="C41" i="2"/>
  <c r="X38" i="2"/>
  <c r="W38" i="2"/>
  <c r="V38" i="2"/>
  <c r="U38" i="2"/>
  <c r="T38" i="2"/>
  <c r="S38" i="2"/>
  <c r="R38" i="2"/>
  <c r="Q38" i="2"/>
  <c r="P38" i="2"/>
  <c r="O38" i="2"/>
  <c r="N38" i="2"/>
  <c r="N36" i="2" s="1"/>
  <c r="M38" i="2"/>
  <c r="L38" i="2"/>
  <c r="K38" i="2"/>
  <c r="J38" i="2"/>
  <c r="I38" i="2"/>
  <c r="H38" i="2"/>
  <c r="G38" i="2"/>
  <c r="F38" i="2"/>
  <c r="E38" i="2"/>
  <c r="D38" i="2"/>
  <c r="C38" i="2"/>
  <c r="X37" i="2"/>
  <c r="W37" i="2"/>
  <c r="V37" i="2"/>
  <c r="V36" i="2" s="1"/>
  <c r="U37" i="2"/>
  <c r="T37" i="2"/>
  <c r="T36" i="2" s="1"/>
  <c r="S37" i="2"/>
  <c r="S36" i="2" s="1"/>
  <c r="R37" i="2"/>
  <c r="R36" i="2" s="1"/>
  <c r="Q37" i="2"/>
  <c r="P37" i="2"/>
  <c r="O37" i="2"/>
  <c r="O36" i="2" s="1"/>
  <c r="N37" i="2"/>
  <c r="M37" i="2"/>
  <c r="M36" i="2" s="1"/>
  <c r="L37" i="2"/>
  <c r="K37" i="2"/>
  <c r="J37" i="2"/>
  <c r="J36" i="2" s="1"/>
  <c r="I37" i="2"/>
  <c r="H37" i="2"/>
  <c r="H36" i="2" s="1"/>
  <c r="G37" i="2"/>
  <c r="G36" i="2" s="1"/>
  <c r="F37" i="2"/>
  <c r="F36" i="2" s="1"/>
  <c r="E37" i="2"/>
  <c r="D37" i="2"/>
  <c r="C37" i="2"/>
  <c r="C36" i="2" s="1"/>
  <c r="X36" i="2"/>
  <c r="W36" i="2"/>
  <c r="U36" i="2"/>
  <c r="Q36" i="2"/>
  <c r="P36" i="2"/>
  <c r="L36" i="2"/>
  <c r="K36" i="2"/>
  <c r="I36" i="2"/>
  <c r="E36" i="2"/>
  <c r="D36" i="2"/>
  <c r="X34" i="2"/>
  <c r="W34" i="2"/>
  <c r="V34" i="2"/>
  <c r="U34" i="2"/>
  <c r="T34" i="2"/>
  <c r="S34" i="2"/>
  <c r="R34" i="2"/>
  <c r="Q34" i="2"/>
  <c r="Q31" i="2" s="1"/>
  <c r="P34" i="2"/>
  <c r="O34" i="2"/>
  <c r="N34" i="2"/>
  <c r="M34" i="2"/>
  <c r="L34" i="2"/>
  <c r="K34" i="2"/>
  <c r="J34" i="2"/>
  <c r="I34" i="2"/>
  <c r="H34" i="2"/>
  <c r="G34" i="2"/>
  <c r="F34" i="2"/>
  <c r="E34" i="2"/>
  <c r="E31" i="2" s="1"/>
  <c r="D34" i="2"/>
  <c r="C34" i="2"/>
  <c r="X33" i="2"/>
  <c r="W33" i="2"/>
  <c r="V33" i="2"/>
  <c r="V31" i="2" s="1"/>
  <c r="U33" i="2"/>
  <c r="T33" i="2"/>
  <c r="S33" i="2"/>
  <c r="R33" i="2"/>
  <c r="Q33" i="2"/>
  <c r="P33" i="2"/>
  <c r="O33" i="2"/>
  <c r="N33" i="2"/>
  <c r="M33" i="2"/>
  <c r="L33" i="2"/>
  <c r="K33" i="2"/>
  <c r="J33" i="2"/>
  <c r="J31" i="2" s="1"/>
  <c r="I33" i="2"/>
  <c r="H33" i="2"/>
  <c r="G33" i="2"/>
  <c r="F33" i="2"/>
  <c r="E33" i="2"/>
  <c r="D33" i="2"/>
  <c r="C33" i="2"/>
  <c r="X32" i="2"/>
  <c r="W32" i="2"/>
  <c r="W31" i="2" s="1"/>
  <c r="V32" i="2"/>
  <c r="U32" i="2"/>
  <c r="U31" i="2" s="1"/>
  <c r="T32" i="2"/>
  <c r="S32" i="2"/>
  <c r="R32" i="2"/>
  <c r="R31" i="2" s="1"/>
  <c r="Q32" i="2"/>
  <c r="P32" i="2"/>
  <c r="P31" i="2" s="1"/>
  <c r="O32" i="2"/>
  <c r="O31" i="2" s="1"/>
  <c r="N32" i="2"/>
  <c r="N31" i="2" s="1"/>
  <c r="M32" i="2"/>
  <c r="L32" i="2"/>
  <c r="K32" i="2"/>
  <c r="K31" i="2" s="1"/>
  <c r="J32" i="2"/>
  <c r="I32" i="2"/>
  <c r="I31" i="2" s="1"/>
  <c r="H32" i="2"/>
  <c r="G32" i="2"/>
  <c r="F32" i="2"/>
  <c r="F31" i="2" s="1"/>
  <c r="E32" i="2"/>
  <c r="D32" i="2"/>
  <c r="D31" i="2" s="1"/>
  <c r="C32" i="2"/>
  <c r="C31" i="2" s="1"/>
  <c r="X31" i="2"/>
  <c r="T31" i="2"/>
  <c r="S31" i="2"/>
  <c r="M31" i="2"/>
  <c r="L31" i="2"/>
  <c r="H31" i="2"/>
  <c r="G31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X29" i="2"/>
  <c r="W29" i="2"/>
  <c r="V29" i="2"/>
  <c r="U29" i="2"/>
  <c r="T29" i="2"/>
  <c r="S29" i="2"/>
  <c r="R29" i="2"/>
  <c r="R27" i="2" s="1"/>
  <c r="Q29" i="2"/>
  <c r="P29" i="2"/>
  <c r="O29" i="2"/>
  <c r="N29" i="2"/>
  <c r="M29" i="2"/>
  <c r="M27" i="2" s="1"/>
  <c r="L29" i="2"/>
  <c r="K29" i="2"/>
  <c r="J29" i="2"/>
  <c r="I29" i="2"/>
  <c r="H29" i="2"/>
  <c r="G29" i="2"/>
  <c r="F29" i="2"/>
  <c r="F27" i="2" s="1"/>
  <c r="E29" i="2"/>
  <c r="D29" i="2"/>
  <c r="C29" i="2"/>
  <c r="X28" i="2"/>
  <c r="X27" i="2" s="1"/>
  <c r="W28" i="2"/>
  <c r="W27" i="2" s="1"/>
  <c r="V28" i="2"/>
  <c r="V27" i="2" s="1"/>
  <c r="U28" i="2"/>
  <c r="T28" i="2"/>
  <c r="S28" i="2"/>
  <c r="S27" i="2" s="1"/>
  <c r="R28" i="2"/>
  <c r="Q28" i="2"/>
  <c r="Q27" i="2" s="1"/>
  <c r="P28" i="2"/>
  <c r="O28" i="2"/>
  <c r="N28" i="2"/>
  <c r="N27" i="2" s="1"/>
  <c r="M28" i="2"/>
  <c r="L28" i="2"/>
  <c r="L27" i="2" s="1"/>
  <c r="K28" i="2"/>
  <c r="K27" i="2" s="1"/>
  <c r="J28" i="2"/>
  <c r="J27" i="2" s="1"/>
  <c r="I28" i="2"/>
  <c r="H28" i="2"/>
  <c r="G28" i="2"/>
  <c r="G27" i="2" s="1"/>
  <c r="F28" i="2"/>
  <c r="E28" i="2"/>
  <c r="E27" i="2" s="1"/>
  <c r="D28" i="2"/>
  <c r="C28" i="2"/>
  <c r="U27" i="2"/>
  <c r="T27" i="2"/>
  <c r="P27" i="2"/>
  <c r="O27" i="2"/>
  <c r="I27" i="2"/>
  <c r="H27" i="2"/>
  <c r="D27" i="2"/>
  <c r="C27" i="2"/>
  <c r="X26" i="2"/>
  <c r="W26" i="2"/>
  <c r="V26" i="2"/>
  <c r="V24" i="2" s="1"/>
  <c r="U26" i="2"/>
  <c r="T26" i="2"/>
  <c r="T24" i="2" s="1"/>
  <c r="S26" i="2"/>
  <c r="R26" i="2"/>
  <c r="Q26" i="2"/>
  <c r="P26" i="2"/>
  <c r="O26" i="2"/>
  <c r="O24" i="2" s="1"/>
  <c r="O21" i="2" s="1"/>
  <c r="N26" i="2"/>
  <c r="M26" i="2"/>
  <c r="L26" i="2"/>
  <c r="K26" i="2"/>
  <c r="J26" i="2"/>
  <c r="J24" i="2" s="1"/>
  <c r="I26" i="2"/>
  <c r="H26" i="2"/>
  <c r="H24" i="2" s="1"/>
  <c r="G26" i="2"/>
  <c r="F26" i="2"/>
  <c r="E26" i="2"/>
  <c r="D26" i="2"/>
  <c r="C26" i="2"/>
  <c r="C24" i="2" s="1"/>
  <c r="C21" i="2" s="1"/>
  <c r="X25" i="2"/>
  <c r="W25" i="2"/>
  <c r="W24" i="2" s="1"/>
  <c r="V25" i="2"/>
  <c r="U25" i="2"/>
  <c r="U24" i="2" s="1"/>
  <c r="T25" i="2"/>
  <c r="S25" i="2"/>
  <c r="S24" i="2" s="1"/>
  <c r="R25" i="2"/>
  <c r="Q25" i="2"/>
  <c r="P25" i="2"/>
  <c r="P24" i="2" s="1"/>
  <c r="O25" i="2"/>
  <c r="N25" i="2"/>
  <c r="N24" i="2" s="1"/>
  <c r="M25" i="2"/>
  <c r="L25" i="2"/>
  <c r="K25" i="2"/>
  <c r="K24" i="2" s="1"/>
  <c r="J25" i="2"/>
  <c r="I25" i="2"/>
  <c r="I24" i="2" s="1"/>
  <c r="H25" i="2"/>
  <c r="G25" i="2"/>
  <c r="G24" i="2" s="1"/>
  <c r="F25" i="2"/>
  <c r="E25" i="2"/>
  <c r="D25" i="2"/>
  <c r="D24" i="2" s="1"/>
  <c r="C25" i="2"/>
  <c r="X24" i="2"/>
  <c r="R24" i="2"/>
  <c r="Q24" i="2"/>
  <c r="M24" i="2"/>
  <c r="L24" i="2"/>
  <c r="F24" i="2"/>
  <c r="E24" i="2"/>
  <c r="X23" i="2"/>
  <c r="W23" i="2"/>
  <c r="V23" i="2"/>
  <c r="U23" i="2"/>
  <c r="T23" i="2"/>
  <c r="S23" i="2"/>
  <c r="R23" i="2"/>
  <c r="Q23" i="2"/>
  <c r="Q21" i="2" s="1"/>
  <c r="P23" i="2"/>
  <c r="O23" i="2"/>
  <c r="N23" i="2"/>
  <c r="M23" i="2"/>
  <c r="L23" i="2"/>
  <c r="K23" i="2"/>
  <c r="J23" i="2"/>
  <c r="I23" i="2"/>
  <c r="H23" i="2"/>
  <c r="G23" i="2"/>
  <c r="F23" i="2"/>
  <c r="E23" i="2"/>
  <c r="E21" i="2" s="1"/>
  <c r="D23" i="2"/>
  <c r="C23" i="2"/>
  <c r="X22" i="2"/>
  <c r="W22" i="2"/>
  <c r="V22" i="2"/>
  <c r="U22" i="2"/>
  <c r="T22" i="2"/>
  <c r="S22" i="2"/>
  <c r="R22" i="2"/>
  <c r="R21" i="2" s="1"/>
  <c r="Q22" i="2"/>
  <c r="P22" i="2"/>
  <c r="O22" i="2"/>
  <c r="N22" i="2"/>
  <c r="M22" i="2"/>
  <c r="M21" i="2" s="1"/>
  <c r="L22" i="2"/>
  <c r="K22" i="2"/>
  <c r="J22" i="2"/>
  <c r="I22" i="2"/>
  <c r="H22" i="2"/>
  <c r="G22" i="2"/>
  <c r="F22" i="2"/>
  <c r="F21" i="2" s="1"/>
  <c r="E22" i="2"/>
  <c r="D22" i="2"/>
  <c r="C22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X17" i="2"/>
  <c r="X15" i="2" s="1"/>
  <c r="X10" i="2" s="1"/>
  <c r="W17" i="2"/>
  <c r="V17" i="2"/>
  <c r="U17" i="2"/>
  <c r="T17" i="2"/>
  <c r="S17" i="2"/>
  <c r="S15" i="2" s="1"/>
  <c r="R17" i="2"/>
  <c r="Q17" i="2"/>
  <c r="P17" i="2"/>
  <c r="O17" i="2"/>
  <c r="N17" i="2"/>
  <c r="N15" i="2" s="1"/>
  <c r="M17" i="2"/>
  <c r="L17" i="2"/>
  <c r="L15" i="2" s="1"/>
  <c r="L10" i="2" s="1"/>
  <c r="K17" i="2"/>
  <c r="J17" i="2"/>
  <c r="I17" i="2"/>
  <c r="H17" i="2"/>
  <c r="G17" i="2"/>
  <c r="G15" i="2" s="1"/>
  <c r="F17" i="2"/>
  <c r="E17" i="2"/>
  <c r="D17" i="2"/>
  <c r="C17" i="2"/>
  <c r="X16" i="2"/>
  <c r="W16" i="2"/>
  <c r="W15" i="2" s="1"/>
  <c r="V16" i="2"/>
  <c r="U16" i="2"/>
  <c r="T16" i="2"/>
  <c r="T15" i="2" s="1"/>
  <c r="S16" i="2"/>
  <c r="R16" i="2"/>
  <c r="R15" i="2" s="1"/>
  <c r="Q16" i="2"/>
  <c r="P16" i="2"/>
  <c r="O16" i="2"/>
  <c r="O15" i="2" s="1"/>
  <c r="N16" i="2"/>
  <c r="M16" i="2"/>
  <c r="M15" i="2" s="1"/>
  <c r="L16" i="2"/>
  <c r="K16" i="2"/>
  <c r="K15" i="2" s="1"/>
  <c r="J16" i="2"/>
  <c r="I16" i="2"/>
  <c r="H16" i="2"/>
  <c r="H15" i="2" s="1"/>
  <c r="G16" i="2"/>
  <c r="F16" i="2"/>
  <c r="F15" i="2" s="1"/>
  <c r="E16" i="2"/>
  <c r="D16" i="2"/>
  <c r="C16" i="2"/>
  <c r="C15" i="2" s="1"/>
  <c r="V15" i="2"/>
  <c r="U15" i="2"/>
  <c r="Q15" i="2"/>
  <c r="Q10" i="2" s="1"/>
  <c r="P15" i="2"/>
  <c r="J15" i="2"/>
  <c r="I15" i="2"/>
  <c r="E15" i="2"/>
  <c r="E10" i="2" s="1"/>
  <c r="D15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X13" i="2"/>
  <c r="W13" i="2"/>
  <c r="V13" i="2"/>
  <c r="V11" i="2" s="1"/>
  <c r="V10" i="2" s="1"/>
  <c r="U13" i="2"/>
  <c r="T13" i="2"/>
  <c r="T11" i="2" s="1"/>
  <c r="T10" i="2" s="1"/>
  <c r="S13" i="2"/>
  <c r="R13" i="2"/>
  <c r="Q13" i="2"/>
  <c r="P13" i="2"/>
  <c r="O13" i="2"/>
  <c r="O11" i="2" s="1"/>
  <c r="O10" i="2" s="1"/>
  <c r="O8" i="2" s="1"/>
  <c r="N13" i="2"/>
  <c r="M13" i="2"/>
  <c r="L13" i="2"/>
  <c r="K13" i="2"/>
  <c r="J13" i="2"/>
  <c r="J11" i="2" s="1"/>
  <c r="J10" i="2" s="1"/>
  <c r="I13" i="2"/>
  <c r="H13" i="2"/>
  <c r="H11" i="2" s="1"/>
  <c r="H10" i="2" s="1"/>
  <c r="G13" i="2"/>
  <c r="F13" i="2"/>
  <c r="E13" i="2"/>
  <c r="D13" i="2"/>
  <c r="C13" i="2"/>
  <c r="C11" i="2" s="1"/>
  <c r="C10" i="2" s="1"/>
  <c r="C8" i="2" s="1"/>
  <c r="X12" i="2"/>
  <c r="W12" i="2"/>
  <c r="W11" i="2" s="1"/>
  <c r="V12" i="2"/>
  <c r="U12" i="2"/>
  <c r="U11" i="2" s="1"/>
  <c r="U10" i="2" s="1"/>
  <c r="T12" i="2"/>
  <c r="S12" i="2"/>
  <c r="S11" i="2" s="1"/>
  <c r="S10" i="2" s="1"/>
  <c r="R12" i="2"/>
  <c r="Q12" i="2"/>
  <c r="P12" i="2"/>
  <c r="P11" i="2" s="1"/>
  <c r="P10" i="2" s="1"/>
  <c r="O12" i="2"/>
  <c r="N12" i="2"/>
  <c r="N11" i="2" s="1"/>
  <c r="N10" i="2" s="1"/>
  <c r="M12" i="2"/>
  <c r="L12" i="2"/>
  <c r="K12" i="2"/>
  <c r="K11" i="2" s="1"/>
  <c r="J12" i="2"/>
  <c r="I12" i="2"/>
  <c r="I11" i="2" s="1"/>
  <c r="I10" i="2" s="1"/>
  <c r="H12" i="2"/>
  <c r="G12" i="2"/>
  <c r="G11" i="2" s="1"/>
  <c r="G10" i="2" s="1"/>
  <c r="F12" i="2"/>
  <c r="E12" i="2"/>
  <c r="D12" i="2"/>
  <c r="D11" i="2" s="1"/>
  <c r="D10" i="2" s="1"/>
  <c r="C12" i="2"/>
  <c r="X11" i="2"/>
  <c r="R11" i="2"/>
  <c r="Q11" i="2"/>
  <c r="M11" i="2"/>
  <c r="L11" i="2"/>
  <c r="F11" i="2"/>
  <c r="F10" i="2" s="1"/>
  <c r="E11" i="2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X190" i="3"/>
  <c r="W190" i="3"/>
  <c r="W187" i="3" s="1"/>
  <c r="V190" i="3"/>
  <c r="U190" i="3"/>
  <c r="T190" i="3"/>
  <c r="S190" i="3"/>
  <c r="S187" i="3" s="1"/>
  <c r="R190" i="3"/>
  <c r="Q190" i="3"/>
  <c r="P190" i="3"/>
  <c r="O190" i="3"/>
  <c r="N190" i="3"/>
  <c r="M190" i="3"/>
  <c r="L190" i="3"/>
  <c r="K190" i="3"/>
  <c r="J190" i="3"/>
  <c r="I190" i="3"/>
  <c r="H190" i="3"/>
  <c r="G190" i="3"/>
  <c r="G187" i="3" s="1"/>
  <c r="F190" i="3"/>
  <c r="E190" i="3"/>
  <c r="D190" i="3"/>
  <c r="C190" i="3"/>
  <c r="X189" i="3"/>
  <c r="W189" i="3"/>
  <c r="V189" i="3"/>
  <c r="U189" i="3"/>
  <c r="T189" i="3"/>
  <c r="S189" i="3"/>
  <c r="R189" i="3"/>
  <c r="R187" i="3" s="1"/>
  <c r="Q189" i="3"/>
  <c r="P189" i="3"/>
  <c r="O189" i="3"/>
  <c r="N189" i="3"/>
  <c r="M189" i="3"/>
  <c r="L189" i="3"/>
  <c r="K189" i="3"/>
  <c r="K187" i="3" s="1"/>
  <c r="J189" i="3"/>
  <c r="I189" i="3"/>
  <c r="H189" i="3"/>
  <c r="G189" i="3"/>
  <c r="F189" i="3"/>
  <c r="F187" i="3" s="1"/>
  <c r="E189" i="3"/>
  <c r="D189" i="3"/>
  <c r="C189" i="3"/>
  <c r="X188" i="3"/>
  <c r="X187" i="3" s="1"/>
  <c r="W188" i="3"/>
  <c r="V188" i="3"/>
  <c r="V187" i="3" s="1"/>
  <c r="U188" i="3"/>
  <c r="U187" i="3" s="1"/>
  <c r="T188" i="3"/>
  <c r="S188" i="3"/>
  <c r="R188" i="3"/>
  <c r="Q188" i="3"/>
  <c r="Q187" i="3" s="1"/>
  <c r="P188" i="3"/>
  <c r="O188" i="3"/>
  <c r="N188" i="3"/>
  <c r="N187" i="3" s="1"/>
  <c r="M188" i="3"/>
  <c r="M187" i="3" s="1"/>
  <c r="L188" i="3"/>
  <c r="L187" i="3" s="1"/>
  <c r="K188" i="3"/>
  <c r="J188" i="3"/>
  <c r="J187" i="3" s="1"/>
  <c r="I188" i="3"/>
  <c r="I187" i="3" s="1"/>
  <c r="H188" i="3"/>
  <c r="G188" i="3"/>
  <c r="F188" i="3"/>
  <c r="E188" i="3"/>
  <c r="E187" i="3" s="1"/>
  <c r="D188" i="3"/>
  <c r="C188" i="3"/>
  <c r="T187" i="3"/>
  <c r="P187" i="3"/>
  <c r="O187" i="3"/>
  <c r="H187" i="3"/>
  <c r="D187" i="3"/>
  <c r="C187" i="3"/>
  <c r="X185" i="3"/>
  <c r="W185" i="3"/>
  <c r="V185" i="3"/>
  <c r="U185" i="3"/>
  <c r="T185" i="3"/>
  <c r="S185" i="3"/>
  <c r="S177" i="3" s="1"/>
  <c r="S194" i="3" s="1"/>
  <c r="R185" i="3"/>
  <c r="Q185" i="3"/>
  <c r="P185" i="3"/>
  <c r="O185" i="3"/>
  <c r="N185" i="3"/>
  <c r="M185" i="3"/>
  <c r="L185" i="3"/>
  <c r="K185" i="3"/>
  <c r="J185" i="3"/>
  <c r="I185" i="3"/>
  <c r="H185" i="3"/>
  <c r="G185" i="3"/>
  <c r="G177" i="3" s="1"/>
  <c r="G194" i="3" s="1"/>
  <c r="F185" i="3"/>
  <c r="E185" i="3"/>
  <c r="D185" i="3"/>
  <c r="C185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F177" i="3" s="1"/>
  <c r="F194" i="3" s="1"/>
  <c r="E184" i="3"/>
  <c r="D184" i="3"/>
  <c r="C184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X181" i="3"/>
  <c r="W181" i="3"/>
  <c r="V181" i="3"/>
  <c r="U181" i="3"/>
  <c r="T181" i="3"/>
  <c r="S181" i="3"/>
  <c r="R181" i="3"/>
  <c r="R177" i="3" s="1"/>
  <c r="R194" i="3" s="1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X180" i="3"/>
  <c r="W180" i="3"/>
  <c r="V180" i="3"/>
  <c r="U180" i="3"/>
  <c r="T180" i="3"/>
  <c r="S180" i="3"/>
  <c r="R180" i="3"/>
  <c r="Q180" i="3"/>
  <c r="Q177" i="3" s="1"/>
  <c r="Q194" i="3" s="1"/>
  <c r="P180" i="3"/>
  <c r="O180" i="3"/>
  <c r="N180" i="3"/>
  <c r="N177" i="3" s="1"/>
  <c r="N194" i="3" s="1"/>
  <c r="M180" i="3"/>
  <c r="L180" i="3"/>
  <c r="K180" i="3"/>
  <c r="J180" i="3"/>
  <c r="I180" i="3"/>
  <c r="H180" i="3"/>
  <c r="G180" i="3"/>
  <c r="F180" i="3"/>
  <c r="E180" i="3"/>
  <c r="E177" i="3" s="1"/>
  <c r="E194" i="3" s="1"/>
  <c r="D180" i="3"/>
  <c r="C180" i="3"/>
  <c r="X179" i="3"/>
  <c r="W179" i="3"/>
  <c r="V179" i="3"/>
  <c r="U179" i="3"/>
  <c r="U177" i="3" s="1"/>
  <c r="U194" i="3" s="1"/>
  <c r="T179" i="3"/>
  <c r="S179" i="3"/>
  <c r="R179" i="3"/>
  <c r="Q179" i="3"/>
  <c r="P179" i="3"/>
  <c r="P177" i="3" s="1"/>
  <c r="P194" i="3" s="1"/>
  <c r="O179" i="3"/>
  <c r="N179" i="3"/>
  <c r="M179" i="3"/>
  <c r="L179" i="3"/>
  <c r="K179" i="3"/>
  <c r="J179" i="3"/>
  <c r="I179" i="3"/>
  <c r="I177" i="3" s="1"/>
  <c r="I194" i="3" s="1"/>
  <c r="H179" i="3"/>
  <c r="G179" i="3"/>
  <c r="F179" i="3"/>
  <c r="E179" i="3"/>
  <c r="D179" i="3"/>
  <c r="D177" i="3" s="1"/>
  <c r="D194" i="3" s="1"/>
  <c r="C179" i="3"/>
  <c r="X178" i="3"/>
  <c r="X177" i="3" s="1"/>
  <c r="W178" i="3"/>
  <c r="V178" i="3"/>
  <c r="V177" i="3" s="1"/>
  <c r="V194" i="3" s="1"/>
  <c r="U178" i="3"/>
  <c r="T178" i="3"/>
  <c r="T177" i="3" s="1"/>
  <c r="T194" i="3" s="1"/>
  <c r="S178" i="3"/>
  <c r="R178" i="3"/>
  <c r="Q178" i="3"/>
  <c r="P178" i="3"/>
  <c r="O178" i="3"/>
  <c r="O177" i="3" s="1"/>
  <c r="O194" i="3" s="1"/>
  <c r="N178" i="3"/>
  <c r="M178" i="3"/>
  <c r="M177" i="3" s="1"/>
  <c r="L178" i="3"/>
  <c r="L177" i="3" s="1"/>
  <c r="K178" i="3"/>
  <c r="J178" i="3"/>
  <c r="J177" i="3" s="1"/>
  <c r="J194" i="3" s="1"/>
  <c r="I178" i="3"/>
  <c r="H178" i="3"/>
  <c r="H177" i="3" s="1"/>
  <c r="H194" i="3" s="1"/>
  <c r="G178" i="3"/>
  <c r="F178" i="3"/>
  <c r="E178" i="3"/>
  <c r="D178" i="3"/>
  <c r="C178" i="3"/>
  <c r="C177" i="3" s="1"/>
  <c r="C194" i="3" s="1"/>
  <c r="W177" i="3"/>
  <c r="K177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3" i="3"/>
  <c r="W53" i="3"/>
  <c r="V53" i="3"/>
  <c r="V50" i="3" s="1"/>
  <c r="U53" i="3"/>
  <c r="T53" i="3"/>
  <c r="S53" i="3"/>
  <c r="R53" i="3"/>
  <c r="Q53" i="3"/>
  <c r="Q50" i="3" s="1"/>
  <c r="P53" i="3"/>
  <c r="O53" i="3"/>
  <c r="N53" i="3"/>
  <c r="N50" i="3" s="1"/>
  <c r="M53" i="3"/>
  <c r="L53" i="3"/>
  <c r="K53" i="3"/>
  <c r="J53" i="3"/>
  <c r="J50" i="3" s="1"/>
  <c r="I53" i="3"/>
  <c r="H53" i="3"/>
  <c r="G53" i="3"/>
  <c r="F53" i="3"/>
  <c r="E53" i="3"/>
  <c r="E50" i="3" s="1"/>
  <c r="D53" i="3"/>
  <c r="C53" i="3"/>
  <c r="X52" i="3"/>
  <c r="W52" i="3"/>
  <c r="V52" i="3"/>
  <c r="U52" i="3"/>
  <c r="U50" i="3" s="1"/>
  <c r="T52" i="3"/>
  <c r="S52" i="3"/>
  <c r="R52" i="3"/>
  <c r="Q52" i="3"/>
  <c r="P52" i="3"/>
  <c r="P50" i="3" s="1"/>
  <c r="O52" i="3"/>
  <c r="N52" i="3"/>
  <c r="M52" i="3"/>
  <c r="M50" i="3" s="1"/>
  <c r="L52" i="3"/>
  <c r="K52" i="3"/>
  <c r="J52" i="3"/>
  <c r="I52" i="3"/>
  <c r="I50" i="3" s="1"/>
  <c r="H52" i="3"/>
  <c r="G52" i="3"/>
  <c r="F52" i="3"/>
  <c r="E52" i="3"/>
  <c r="D52" i="3"/>
  <c r="D50" i="3" s="1"/>
  <c r="C52" i="3"/>
  <c r="X51" i="3"/>
  <c r="X50" i="3" s="1"/>
  <c r="W51" i="3"/>
  <c r="V51" i="3"/>
  <c r="U51" i="3"/>
  <c r="T51" i="3"/>
  <c r="T50" i="3" s="1"/>
  <c r="S51" i="3"/>
  <c r="R51" i="3"/>
  <c r="Q51" i="3"/>
  <c r="P51" i="3"/>
  <c r="O51" i="3"/>
  <c r="O50" i="3" s="1"/>
  <c r="N51" i="3"/>
  <c r="M51" i="3"/>
  <c r="L51" i="3"/>
  <c r="L50" i="3" s="1"/>
  <c r="K51" i="3"/>
  <c r="J51" i="3"/>
  <c r="I51" i="3"/>
  <c r="H51" i="3"/>
  <c r="H50" i="3" s="1"/>
  <c r="G51" i="3"/>
  <c r="F51" i="3"/>
  <c r="E51" i="3"/>
  <c r="D51" i="3"/>
  <c r="C51" i="3"/>
  <c r="C50" i="3" s="1"/>
  <c r="W50" i="3"/>
  <c r="S50" i="3"/>
  <c r="R50" i="3"/>
  <c r="K50" i="3"/>
  <c r="G50" i="3"/>
  <c r="F50" i="3"/>
  <c r="X48" i="3"/>
  <c r="W48" i="3"/>
  <c r="V48" i="3"/>
  <c r="V45" i="3" s="1"/>
  <c r="V40" i="3" s="1"/>
  <c r="U48" i="3"/>
  <c r="T48" i="3"/>
  <c r="S48" i="3"/>
  <c r="R48" i="3"/>
  <c r="R45" i="3" s="1"/>
  <c r="Q48" i="3"/>
  <c r="P48" i="3"/>
  <c r="O48" i="3"/>
  <c r="N48" i="3"/>
  <c r="M48" i="3"/>
  <c r="M45" i="3" s="1"/>
  <c r="L48" i="3"/>
  <c r="K48" i="3"/>
  <c r="J48" i="3"/>
  <c r="J45" i="3" s="1"/>
  <c r="J40" i="3" s="1"/>
  <c r="I48" i="3"/>
  <c r="H48" i="3"/>
  <c r="G48" i="3"/>
  <c r="F48" i="3"/>
  <c r="F45" i="3" s="1"/>
  <c r="E48" i="3"/>
  <c r="D48" i="3"/>
  <c r="C48" i="3"/>
  <c r="X47" i="3"/>
  <c r="X45" i="3" s="1"/>
  <c r="W47" i="3"/>
  <c r="V47" i="3"/>
  <c r="U47" i="3"/>
  <c r="U45" i="3" s="1"/>
  <c r="T47" i="3"/>
  <c r="S47" i="3"/>
  <c r="R47" i="3"/>
  <c r="Q47" i="3"/>
  <c r="Q45" i="3" s="1"/>
  <c r="P47" i="3"/>
  <c r="O47" i="3"/>
  <c r="N47" i="3"/>
  <c r="M47" i="3"/>
  <c r="L47" i="3"/>
  <c r="L45" i="3" s="1"/>
  <c r="K47" i="3"/>
  <c r="J47" i="3"/>
  <c r="I47" i="3"/>
  <c r="I45" i="3" s="1"/>
  <c r="H47" i="3"/>
  <c r="G47" i="3"/>
  <c r="F47" i="3"/>
  <c r="E47" i="3"/>
  <c r="E45" i="3" s="1"/>
  <c r="D47" i="3"/>
  <c r="C47" i="3"/>
  <c r="X46" i="3"/>
  <c r="W46" i="3"/>
  <c r="W45" i="3" s="1"/>
  <c r="V46" i="3"/>
  <c r="U46" i="3"/>
  <c r="T46" i="3"/>
  <c r="T45" i="3" s="1"/>
  <c r="S46" i="3"/>
  <c r="R46" i="3"/>
  <c r="Q46" i="3"/>
  <c r="P46" i="3"/>
  <c r="P45" i="3" s="1"/>
  <c r="O46" i="3"/>
  <c r="N46" i="3"/>
  <c r="M46" i="3"/>
  <c r="L46" i="3"/>
  <c r="K46" i="3"/>
  <c r="K45" i="3" s="1"/>
  <c r="J46" i="3"/>
  <c r="I46" i="3"/>
  <c r="H46" i="3"/>
  <c r="H45" i="3" s="1"/>
  <c r="G46" i="3"/>
  <c r="F46" i="3"/>
  <c r="E46" i="3"/>
  <c r="D46" i="3"/>
  <c r="D45" i="3" s="1"/>
  <c r="C46" i="3"/>
  <c r="S45" i="3"/>
  <c r="O45" i="3"/>
  <c r="N45" i="3"/>
  <c r="G45" i="3"/>
  <c r="C45" i="3"/>
  <c r="X44" i="3"/>
  <c r="W44" i="3"/>
  <c r="V44" i="3"/>
  <c r="U44" i="3"/>
  <c r="U42" i="3" s="1"/>
  <c r="U40" i="3" s="1"/>
  <c r="T44" i="3"/>
  <c r="S44" i="3"/>
  <c r="R44" i="3"/>
  <c r="R42" i="3" s="1"/>
  <c r="Q44" i="3"/>
  <c r="P44" i="3"/>
  <c r="O44" i="3"/>
  <c r="N44" i="3"/>
  <c r="N42" i="3" s="1"/>
  <c r="N40" i="3" s="1"/>
  <c r="M44" i="3"/>
  <c r="L44" i="3"/>
  <c r="K44" i="3"/>
  <c r="J44" i="3"/>
  <c r="I44" i="3"/>
  <c r="I42" i="3" s="1"/>
  <c r="I40" i="3" s="1"/>
  <c r="H44" i="3"/>
  <c r="G44" i="3"/>
  <c r="F44" i="3"/>
  <c r="F42" i="3" s="1"/>
  <c r="E44" i="3"/>
  <c r="D44" i="3"/>
  <c r="C44" i="3"/>
  <c r="X43" i="3"/>
  <c r="W43" i="3"/>
  <c r="V43" i="3"/>
  <c r="U43" i="3"/>
  <c r="T43" i="3"/>
  <c r="T42" i="3" s="1"/>
  <c r="T40" i="3" s="1"/>
  <c r="S43" i="3"/>
  <c r="R43" i="3"/>
  <c r="Q43" i="3"/>
  <c r="Q42" i="3" s="1"/>
  <c r="P43" i="3"/>
  <c r="O43" i="3"/>
  <c r="N43" i="3"/>
  <c r="M43" i="3"/>
  <c r="M42" i="3" s="1"/>
  <c r="L43" i="3"/>
  <c r="K43" i="3"/>
  <c r="J43" i="3"/>
  <c r="I43" i="3"/>
  <c r="H43" i="3"/>
  <c r="H42" i="3" s="1"/>
  <c r="H40" i="3" s="1"/>
  <c r="G43" i="3"/>
  <c r="F43" i="3"/>
  <c r="E43" i="3"/>
  <c r="E42" i="3" s="1"/>
  <c r="D43" i="3"/>
  <c r="C43" i="3"/>
  <c r="X42" i="3"/>
  <c r="X40" i="3" s="1"/>
  <c r="W42" i="3"/>
  <c r="V42" i="3"/>
  <c r="S42" i="3"/>
  <c r="S40" i="3" s="1"/>
  <c r="P42" i="3"/>
  <c r="O42" i="3"/>
  <c r="L42" i="3"/>
  <c r="L40" i="3" s="1"/>
  <c r="K42" i="3"/>
  <c r="J42" i="3"/>
  <c r="G42" i="3"/>
  <c r="G40" i="3" s="1"/>
  <c r="D42" i="3"/>
  <c r="C42" i="3"/>
  <c r="X41" i="3"/>
  <c r="W41" i="3"/>
  <c r="W40" i="3" s="1"/>
  <c r="V41" i="3"/>
  <c r="U41" i="3"/>
  <c r="T41" i="3"/>
  <c r="S41" i="3"/>
  <c r="R41" i="3"/>
  <c r="R40" i="3" s="1"/>
  <c r="Q41" i="3"/>
  <c r="P41" i="3"/>
  <c r="O41" i="3"/>
  <c r="O40" i="3" s="1"/>
  <c r="N41" i="3"/>
  <c r="M41" i="3"/>
  <c r="L41" i="3"/>
  <c r="K41" i="3"/>
  <c r="K40" i="3" s="1"/>
  <c r="J41" i="3"/>
  <c r="I41" i="3"/>
  <c r="H41" i="3"/>
  <c r="G41" i="3"/>
  <c r="F41" i="3"/>
  <c r="F40" i="3" s="1"/>
  <c r="E41" i="3"/>
  <c r="D41" i="3"/>
  <c r="C41" i="3"/>
  <c r="C40" i="3" s="1"/>
  <c r="X38" i="3"/>
  <c r="W38" i="3"/>
  <c r="V38" i="3"/>
  <c r="U38" i="3"/>
  <c r="U36" i="3" s="1"/>
  <c r="T38" i="3"/>
  <c r="S38" i="3"/>
  <c r="R38" i="3"/>
  <c r="Q38" i="3"/>
  <c r="P38" i="3"/>
  <c r="P36" i="3" s="1"/>
  <c r="O38" i="3"/>
  <c r="N38" i="3"/>
  <c r="M38" i="3"/>
  <c r="M36" i="3" s="1"/>
  <c r="L38" i="3"/>
  <c r="K38" i="3"/>
  <c r="J38" i="3"/>
  <c r="I38" i="3"/>
  <c r="I36" i="3" s="1"/>
  <c r="H38" i="3"/>
  <c r="G38" i="3"/>
  <c r="F38" i="3"/>
  <c r="E38" i="3"/>
  <c r="D38" i="3"/>
  <c r="D36" i="3" s="1"/>
  <c r="C38" i="3"/>
  <c r="X37" i="3"/>
  <c r="X36" i="3" s="1"/>
  <c r="W37" i="3"/>
  <c r="V37" i="3"/>
  <c r="V36" i="3" s="1"/>
  <c r="U37" i="3"/>
  <c r="T37" i="3"/>
  <c r="T36" i="3" s="1"/>
  <c r="S37" i="3"/>
  <c r="R37" i="3"/>
  <c r="Q37" i="3"/>
  <c r="P37" i="3"/>
  <c r="O37" i="3"/>
  <c r="O36" i="3" s="1"/>
  <c r="N37" i="3"/>
  <c r="M37" i="3"/>
  <c r="L37" i="3"/>
  <c r="L36" i="3" s="1"/>
  <c r="K37" i="3"/>
  <c r="J37" i="3"/>
  <c r="J36" i="3" s="1"/>
  <c r="I37" i="3"/>
  <c r="H37" i="3"/>
  <c r="H36" i="3" s="1"/>
  <c r="G37" i="3"/>
  <c r="F37" i="3"/>
  <c r="E37" i="3"/>
  <c r="D37" i="3"/>
  <c r="C37" i="3"/>
  <c r="C36" i="3" s="1"/>
  <c r="W36" i="3"/>
  <c r="S36" i="3"/>
  <c r="R36" i="3"/>
  <c r="Q36" i="3"/>
  <c r="N36" i="3"/>
  <c r="K36" i="3"/>
  <c r="G36" i="3"/>
  <c r="F36" i="3"/>
  <c r="E36" i="3"/>
  <c r="X34" i="3"/>
  <c r="W34" i="3"/>
  <c r="V34" i="3"/>
  <c r="V31" i="3" s="1"/>
  <c r="U34" i="3"/>
  <c r="T34" i="3"/>
  <c r="S34" i="3"/>
  <c r="R34" i="3"/>
  <c r="Q34" i="3"/>
  <c r="P34" i="3"/>
  <c r="O34" i="3"/>
  <c r="N34" i="3"/>
  <c r="M34" i="3"/>
  <c r="M31" i="3" s="1"/>
  <c r="L34" i="3"/>
  <c r="K34" i="3"/>
  <c r="J34" i="3"/>
  <c r="J31" i="3" s="1"/>
  <c r="I34" i="3"/>
  <c r="H34" i="3"/>
  <c r="G34" i="3"/>
  <c r="F34" i="3"/>
  <c r="E34" i="3"/>
  <c r="D34" i="3"/>
  <c r="C34" i="3"/>
  <c r="X33" i="3"/>
  <c r="X31" i="3" s="1"/>
  <c r="W33" i="3"/>
  <c r="V33" i="3"/>
  <c r="U33" i="3"/>
  <c r="U31" i="3" s="1"/>
  <c r="T33" i="3"/>
  <c r="S33" i="3"/>
  <c r="R33" i="3"/>
  <c r="Q33" i="3"/>
  <c r="Q31" i="3" s="1"/>
  <c r="P33" i="3"/>
  <c r="O33" i="3"/>
  <c r="N33" i="3"/>
  <c r="M33" i="3"/>
  <c r="L33" i="3"/>
  <c r="L31" i="3" s="1"/>
  <c r="K33" i="3"/>
  <c r="J33" i="3"/>
  <c r="I33" i="3"/>
  <c r="I31" i="3" s="1"/>
  <c r="H33" i="3"/>
  <c r="G33" i="3"/>
  <c r="F33" i="3"/>
  <c r="E33" i="3"/>
  <c r="E31" i="3" s="1"/>
  <c r="D33" i="3"/>
  <c r="C33" i="3"/>
  <c r="X32" i="3"/>
  <c r="W32" i="3"/>
  <c r="W31" i="3" s="1"/>
  <c r="V32" i="3"/>
  <c r="U32" i="3"/>
  <c r="T32" i="3"/>
  <c r="T31" i="3" s="1"/>
  <c r="S32" i="3"/>
  <c r="R32" i="3"/>
  <c r="R31" i="3" s="1"/>
  <c r="Q32" i="3"/>
  <c r="P32" i="3"/>
  <c r="P31" i="3" s="1"/>
  <c r="O32" i="3"/>
  <c r="N32" i="3"/>
  <c r="M32" i="3"/>
  <c r="L32" i="3"/>
  <c r="K32" i="3"/>
  <c r="K31" i="3" s="1"/>
  <c r="J32" i="3"/>
  <c r="I32" i="3"/>
  <c r="H32" i="3"/>
  <c r="H31" i="3" s="1"/>
  <c r="G32" i="3"/>
  <c r="F32" i="3"/>
  <c r="F31" i="3" s="1"/>
  <c r="E32" i="3"/>
  <c r="D32" i="3"/>
  <c r="D31" i="3" s="1"/>
  <c r="C32" i="3"/>
  <c r="S31" i="3"/>
  <c r="O31" i="3"/>
  <c r="N31" i="3"/>
  <c r="G31" i="3"/>
  <c r="C31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X29" i="3"/>
  <c r="W29" i="3"/>
  <c r="V29" i="3"/>
  <c r="U29" i="3"/>
  <c r="T29" i="3"/>
  <c r="T27" i="3" s="1"/>
  <c r="S29" i="3"/>
  <c r="R29" i="3"/>
  <c r="Q29" i="3"/>
  <c r="Q27" i="3" s="1"/>
  <c r="P29" i="3"/>
  <c r="O29" i="3"/>
  <c r="N29" i="3"/>
  <c r="M29" i="3"/>
  <c r="M27" i="3" s="1"/>
  <c r="L29" i="3"/>
  <c r="K29" i="3"/>
  <c r="J29" i="3"/>
  <c r="I29" i="3"/>
  <c r="H29" i="3"/>
  <c r="H27" i="3" s="1"/>
  <c r="G29" i="3"/>
  <c r="F29" i="3"/>
  <c r="E29" i="3"/>
  <c r="E27" i="3" s="1"/>
  <c r="D29" i="3"/>
  <c r="C29" i="3"/>
  <c r="X28" i="3"/>
  <c r="X27" i="3" s="1"/>
  <c r="W28" i="3"/>
  <c r="V28" i="3"/>
  <c r="U28" i="3"/>
  <c r="T28" i="3"/>
  <c r="S28" i="3"/>
  <c r="S27" i="3" s="1"/>
  <c r="R28" i="3"/>
  <c r="Q28" i="3"/>
  <c r="P28" i="3"/>
  <c r="P27" i="3" s="1"/>
  <c r="O28" i="3"/>
  <c r="N28" i="3"/>
  <c r="N27" i="3" s="1"/>
  <c r="M28" i="3"/>
  <c r="L28" i="3"/>
  <c r="L27" i="3" s="1"/>
  <c r="K28" i="3"/>
  <c r="J28" i="3"/>
  <c r="I28" i="3"/>
  <c r="H28" i="3"/>
  <c r="G28" i="3"/>
  <c r="G27" i="3" s="1"/>
  <c r="F28" i="3"/>
  <c r="E28" i="3"/>
  <c r="D28" i="3"/>
  <c r="D27" i="3" s="1"/>
  <c r="C28" i="3"/>
  <c r="W27" i="3"/>
  <c r="V27" i="3"/>
  <c r="U27" i="3"/>
  <c r="R27" i="3"/>
  <c r="O27" i="3"/>
  <c r="O21" i="3" s="1"/>
  <c r="K27" i="3"/>
  <c r="J27" i="3"/>
  <c r="I27" i="3"/>
  <c r="F27" i="3"/>
  <c r="C27" i="3"/>
  <c r="C21" i="3" s="1"/>
  <c r="X26" i="3"/>
  <c r="W26" i="3"/>
  <c r="V26" i="3"/>
  <c r="V24" i="3" s="1"/>
  <c r="U26" i="3"/>
  <c r="T26" i="3"/>
  <c r="S26" i="3"/>
  <c r="R26" i="3"/>
  <c r="Q26" i="3"/>
  <c r="Q24" i="3" s="1"/>
  <c r="P26" i="3"/>
  <c r="O26" i="3"/>
  <c r="N26" i="3"/>
  <c r="N24" i="3" s="1"/>
  <c r="M26" i="3"/>
  <c r="L26" i="3"/>
  <c r="K26" i="3"/>
  <c r="J26" i="3"/>
  <c r="J24" i="3" s="1"/>
  <c r="I26" i="3"/>
  <c r="H26" i="3"/>
  <c r="G26" i="3"/>
  <c r="F26" i="3"/>
  <c r="E26" i="3"/>
  <c r="E24" i="3" s="1"/>
  <c r="D26" i="3"/>
  <c r="C26" i="3"/>
  <c r="X25" i="3"/>
  <c r="W25" i="3"/>
  <c r="W24" i="3" s="1"/>
  <c r="V25" i="3"/>
  <c r="U25" i="3"/>
  <c r="U24" i="3" s="1"/>
  <c r="U21" i="3" s="1"/>
  <c r="T25" i="3"/>
  <c r="S25" i="3"/>
  <c r="R25" i="3"/>
  <c r="Q25" i="3"/>
  <c r="P25" i="3"/>
  <c r="P24" i="3" s="1"/>
  <c r="O25" i="3"/>
  <c r="N25" i="3"/>
  <c r="M25" i="3"/>
  <c r="M24" i="3" s="1"/>
  <c r="L25" i="3"/>
  <c r="K25" i="3"/>
  <c r="K24" i="3" s="1"/>
  <c r="J25" i="3"/>
  <c r="I25" i="3"/>
  <c r="I24" i="3" s="1"/>
  <c r="I21" i="3" s="1"/>
  <c r="H25" i="3"/>
  <c r="G25" i="3"/>
  <c r="F25" i="3"/>
  <c r="E25" i="3"/>
  <c r="D25" i="3"/>
  <c r="D24" i="3" s="1"/>
  <c r="C25" i="3"/>
  <c r="X24" i="3"/>
  <c r="T24" i="3"/>
  <c r="S24" i="3"/>
  <c r="R24" i="3"/>
  <c r="O24" i="3"/>
  <c r="L24" i="3"/>
  <c r="H24" i="3"/>
  <c r="G24" i="3"/>
  <c r="F24" i="3"/>
  <c r="C24" i="3"/>
  <c r="X23" i="3"/>
  <c r="W23" i="3"/>
  <c r="V23" i="3"/>
  <c r="U23" i="3"/>
  <c r="T23" i="3"/>
  <c r="S23" i="3"/>
  <c r="S21" i="3" s="1"/>
  <c r="R23" i="3"/>
  <c r="Q23" i="3"/>
  <c r="P23" i="3"/>
  <c r="O23" i="3"/>
  <c r="N23" i="3"/>
  <c r="M23" i="3"/>
  <c r="L23" i="3"/>
  <c r="K23" i="3"/>
  <c r="J23" i="3"/>
  <c r="I23" i="3"/>
  <c r="H23" i="3"/>
  <c r="G23" i="3"/>
  <c r="G21" i="3" s="1"/>
  <c r="F23" i="3"/>
  <c r="E23" i="3"/>
  <c r="D23" i="3"/>
  <c r="C23" i="3"/>
  <c r="X22" i="3"/>
  <c r="W22" i="3"/>
  <c r="V22" i="3"/>
  <c r="U22" i="3"/>
  <c r="T22" i="3"/>
  <c r="S22" i="3"/>
  <c r="R22" i="3"/>
  <c r="R21" i="3" s="1"/>
  <c r="Q22" i="3"/>
  <c r="P22" i="3"/>
  <c r="O22" i="3"/>
  <c r="N22" i="3"/>
  <c r="M22" i="3"/>
  <c r="L22" i="3"/>
  <c r="K22" i="3"/>
  <c r="J22" i="3"/>
  <c r="I22" i="3"/>
  <c r="H22" i="3"/>
  <c r="G22" i="3"/>
  <c r="F22" i="3"/>
  <c r="F21" i="3" s="1"/>
  <c r="E22" i="3"/>
  <c r="D22" i="3"/>
  <c r="C22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X18" i="3"/>
  <c r="W18" i="3"/>
  <c r="V18" i="3"/>
  <c r="V15" i="3" s="1"/>
  <c r="U18" i="3"/>
  <c r="T18" i="3"/>
  <c r="S18" i="3"/>
  <c r="S15" i="3" s="1"/>
  <c r="R18" i="3"/>
  <c r="Q18" i="3"/>
  <c r="P18" i="3"/>
  <c r="O18" i="3"/>
  <c r="N18" i="3"/>
  <c r="M18" i="3"/>
  <c r="L18" i="3"/>
  <c r="K18" i="3"/>
  <c r="J18" i="3"/>
  <c r="J15" i="3" s="1"/>
  <c r="I18" i="3"/>
  <c r="H18" i="3"/>
  <c r="G18" i="3"/>
  <c r="G15" i="3" s="1"/>
  <c r="F18" i="3"/>
  <c r="E18" i="3"/>
  <c r="D18" i="3"/>
  <c r="C18" i="3"/>
  <c r="X17" i="3"/>
  <c r="W17" i="3"/>
  <c r="V17" i="3"/>
  <c r="U17" i="3"/>
  <c r="U15" i="3" s="1"/>
  <c r="T17" i="3"/>
  <c r="S17" i="3"/>
  <c r="R17" i="3"/>
  <c r="R15" i="3" s="1"/>
  <c r="R10" i="3" s="1"/>
  <c r="Q17" i="3"/>
  <c r="P17" i="3"/>
  <c r="O17" i="3"/>
  <c r="N17" i="3"/>
  <c r="N15" i="3" s="1"/>
  <c r="M17" i="3"/>
  <c r="L17" i="3"/>
  <c r="K17" i="3"/>
  <c r="J17" i="3"/>
  <c r="I17" i="3"/>
  <c r="I15" i="3" s="1"/>
  <c r="H17" i="3"/>
  <c r="G17" i="3"/>
  <c r="F17" i="3"/>
  <c r="F15" i="3" s="1"/>
  <c r="F10" i="3" s="1"/>
  <c r="E17" i="3"/>
  <c r="D17" i="3"/>
  <c r="C17" i="3"/>
  <c r="X16" i="3"/>
  <c r="W16" i="3"/>
  <c r="V16" i="3"/>
  <c r="U16" i="3"/>
  <c r="T16" i="3"/>
  <c r="T15" i="3" s="1"/>
  <c r="S16" i="3"/>
  <c r="R16" i="3"/>
  <c r="Q16" i="3"/>
  <c r="Q15" i="3" s="1"/>
  <c r="P16" i="3"/>
  <c r="O16" i="3"/>
  <c r="O15" i="3" s="1"/>
  <c r="N16" i="3"/>
  <c r="M16" i="3"/>
  <c r="M15" i="3" s="1"/>
  <c r="L16" i="3"/>
  <c r="K16" i="3"/>
  <c r="J16" i="3"/>
  <c r="I16" i="3"/>
  <c r="H16" i="3"/>
  <c r="H15" i="3" s="1"/>
  <c r="G16" i="3"/>
  <c r="F16" i="3"/>
  <c r="E16" i="3"/>
  <c r="E15" i="3" s="1"/>
  <c r="D16" i="3"/>
  <c r="C16" i="3"/>
  <c r="C15" i="3" s="1"/>
  <c r="X15" i="3"/>
  <c r="W15" i="3"/>
  <c r="P15" i="3"/>
  <c r="L15" i="3"/>
  <c r="K15" i="3"/>
  <c r="D15" i="3"/>
  <c r="X14" i="3"/>
  <c r="W14" i="3"/>
  <c r="W11" i="3" s="1"/>
  <c r="W10" i="3" s="1"/>
  <c r="V14" i="3"/>
  <c r="U14" i="3"/>
  <c r="T14" i="3"/>
  <c r="S14" i="3"/>
  <c r="R14" i="3"/>
  <c r="Q14" i="3"/>
  <c r="P14" i="3"/>
  <c r="O14" i="3"/>
  <c r="O11" i="3" s="1"/>
  <c r="O10" i="3" s="1"/>
  <c r="N14" i="3"/>
  <c r="M14" i="3"/>
  <c r="L14" i="3"/>
  <c r="K14" i="3"/>
  <c r="K11" i="3" s="1"/>
  <c r="K10" i="3" s="1"/>
  <c r="J14" i="3"/>
  <c r="I14" i="3"/>
  <c r="H14" i="3"/>
  <c r="G14" i="3"/>
  <c r="F14" i="3"/>
  <c r="E14" i="3"/>
  <c r="D14" i="3"/>
  <c r="C14" i="3"/>
  <c r="C11" i="3" s="1"/>
  <c r="C10" i="3" s="1"/>
  <c r="X13" i="3"/>
  <c r="W13" i="3"/>
  <c r="V13" i="3"/>
  <c r="V11" i="3" s="1"/>
  <c r="V10" i="3" s="1"/>
  <c r="U13" i="3"/>
  <c r="T13" i="3"/>
  <c r="S13" i="3"/>
  <c r="R13" i="3"/>
  <c r="Q13" i="3"/>
  <c r="Q11" i="3" s="1"/>
  <c r="Q10" i="3" s="1"/>
  <c r="P13" i="3"/>
  <c r="O13" i="3"/>
  <c r="N13" i="3"/>
  <c r="N11" i="3" s="1"/>
  <c r="M13" i="3"/>
  <c r="L13" i="3"/>
  <c r="K13" i="3"/>
  <c r="J13" i="3"/>
  <c r="J11" i="3" s="1"/>
  <c r="J10" i="3" s="1"/>
  <c r="I13" i="3"/>
  <c r="H13" i="3"/>
  <c r="G13" i="3"/>
  <c r="F13" i="3"/>
  <c r="E13" i="3"/>
  <c r="E11" i="3" s="1"/>
  <c r="E10" i="3" s="1"/>
  <c r="D13" i="3"/>
  <c r="C13" i="3"/>
  <c r="X12" i="3"/>
  <c r="W12" i="3"/>
  <c r="V12" i="3"/>
  <c r="U12" i="3"/>
  <c r="U11" i="3" s="1"/>
  <c r="U10" i="3" s="1"/>
  <c r="T12" i="3"/>
  <c r="T11" i="3" s="1"/>
  <c r="T10" i="3" s="1"/>
  <c r="S12" i="3"/>
  <c r="R12" i="3"/>
  <c r="Q12" i="3"/>
  <c r="P12" i="3"/>
  <c r="P11" i="3" s="1"/>
  <c r="P10" i="3" s="1"/>
  <c r="O12" i="3"/>
  <c r="N12" i="3"/>
  <c r="M12" i="3"/>
  <c r="M11" i="3" s="1"/>
  <c r="L12" i="3"/>
  <c r="K12" i="3"/>
  <c r="J12" i="3"/>
  <c r="I12" i="3"/>
  <c r="I11" i="3" s="1"/>
  <c r="I10" i="3" s="1"/>
  <c r="H12" i="3"/>
  <c r="H11" i="3" s="1"/>
  <c r="H10" i="3" s="1"/>
  <c r="G12" i="3"/>
  <c r="F12" i="3"/>
  <c r="E12" i="3"/>
  <c r="D12" i="3"/>
  <c r="D11" i="3" s="1"/>
  <c r="D10" i="3" s="1"/>
  <c r="C12" i="3"/>
  <c r="X11" i="3"/>
  <c r="X10" i="3" s="1"/>
  <c r="S11" i="3"/>
  <c r="S10" i="3" s="1"/>
  <c r="S8" i="3" s="1"/>
  <c r="R11" i="3"/>
  <c r="L11" i="3"/>
  <c r="L10" i="3" s="1"/>
  <c r="G11" i="3"/>
  <c r="F11" i="3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X189" i="4"/>
  <c r="X187" i="4" s="1"/>
  <c r="W189" i="4"/>
  <c r="V189" i="4"/>
  <c r="V187" i="4" s="1"/>
  <c r="U189" i="4"/>
  <c r="T189" i="4"/>
  <c r="S189" i="4"/>
  <c r="R189" i="4"/>
  <c r="R187" i="4" s="1"/>
  <c r="Q189" i="4"/>
  <c r="P189" i="4"/>
  <c r="O189" i="4"/>
  <c r="N189" i="4"/>
  <c r="M189" i="4"/>
  <c r="L189" i="4"/>
  <c r="L187" i="4" s="1"/>
  <c r="K189" i="4"/>
  <c r="J189" i="4"/>
  <c r="J187" i="4" s="1"/>
  <c r="I189" i="4"/>
  <c r="H189" i="4"/>
  <c r="G189" i="4"/>
  <c r="F189" i="4"/>
  <c r="F187" i="4" s="1"/>
  <c r="E189" i="4"/>
  <c r="D189" i="4"/>
  <c r="C189" i="4"/>
  <c r="X188" i="4"/>
  <c r="W188" i="4"/>
  <c r="W187" i="4" s="1"/>
  <c r="V188" i="4"/>
  <c r="U188" i="4"/>
  <c r="U187" i="4" s="1"/>
  <c r="T188" i="4"/>
  <c r="S188" i="4"/>
  <c r="S187" i="4" s="1"/>
  <c r="R188" i="4"/>
  <c r="Q188" i="4"/>
  <c r="Q187" i="4" s="1"/>
  <c r="P188" i="4"/>
  <c r="O188" i="4"/>
  <c r="O187" i="4" s="1"/>
  <c r="N188" i="4"/>
  <c r="M188" i="4"/>
  <c r="M187" i="4" s="1"/>
  <c r="L188" i="4"/>
  <c r="K188" i="4"/>
  <c r="K187" i="4" s="1"/>
  <c r="J188" i="4"/>
  <c r="I188" i="4"/>
  <c r="I187" i="4" s="1"/>
  <c r="H188" i="4"/>
  <c r="G188" i="4"/>
  <c r="G187" i="4" s="1"/>
  <c r="F188" i="4"/>
  <c r="E188" i="4"/>
  <c r="E187" i="4" s="1"/>
  <c r="D188" i="4"/>
  <c r="C188" i="4"/>
  <c r="C187" i="4" s="1"/>
  <c r="T187" i="4"/>
  <c r="P187" i="4"/>
  <c r="N187" i="4"/>
  <c r="H187" i="4"/>
  <c r="D187" i="4"/>
  <c r="X185" i="4"/>
  <c r="W185" i="4"/>
  <c r="V185" i="4"/>
  <c r="U185" i="4"/>
  <c r="T185" i="4"/>
  <c r="S185" i="4"/>
  <c r="S177" i="4" s="1"/>
  <c r="S194" i="4" s="1"/>
  <c r="R185" i="4"/>
  <c r="Q185" i="4"/>
  <c r="P185" i="4"/>
  <c r="O185" i="4"/>
  <c r="N185" i="4"/>
  <c r="M185" i="4"/>
  <c r="L185" i="4"/>
  <c r="K185" i="4"/>
  <c r="J185" i="4"/>
  <c r="I185" i="4"/>
  <c r="H185" i="4"/>
  <c r="G185" i="4"/>
  <c r="G177" i="4" s="1"/>
  <c r="G194" i="4" s="1"/>
  <c r="F185" i="4"/>
  <c r="E185" i="4"/>
  <c r="D185" i="4"/>
  <c r="C185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X183" i="4"/>
  <c r="W183" i="4"/>
  <c r="V183" i="4"/>
  <c r="U183" i="4"/>
  <c r="T183" i="4"/>
  <c r="S183" i="4"/>
  <c r="R183" i="4"/>
  <c r="Q183" i="4"/>
  <c r="Q177" i="4" s="1"/>
  <c r="Q194" i="4" s="1"/>
  <c r="P183" i="4"/>
  <c r="O183" i="4"/>
  <c r="N183" i="4"/>
  <c r="M183" i="4"/>
  <c r="L183" i="4"/>
  <c r="K183" i="4"/>
  <c r="J183" i="4"/>
  <c r="I183" i="4"/>
  <c r="H183" i="4"/>
  <c r="G183" i="4"/>
  <c r="F183" i="4"/>
  <c r="E183" i="4"/>
  <c r="E177" i="4" s="1"/>
  <c r="E194" i="4" s="1"/>
  <c r="D183" i="4"/>
  <c r="C183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X179" i="4"/>
  <c r="W179" i="4"/>
  <c r="V179" i="4"/>
  <c r="U179" i="4"/>
  <c r="U177" i="4" s="1"/>
  <c r="U194" i="4" s="1"/>
  <c r="T179" i="4"/>
  <c r="S179" i="4"/>
  <c r="R179" i="4"/>
  <c r="Q179" i="4"/>
  <c r="P179" i="4"/>
  <c r="O179" i="4"/>
  <c r="O177" i="4" s="1"/>
  <c r="O194" i="4" s="1"/>
  <c r="N179" i="4"/>
  <c r="M179" i="4"/>
  <c r="M177" i="4" s="1"/>
  <c r="M194" i="4" s="1"/>
  <c r="L179" i="4"/>
  <c r="K179" i="4"/>
  <c r="J179" i="4"/>
  <c r="I179" i="4"/>
  <c r="I177" i="4" s="1"/>
  <c r="I194" i="4" s="1"/>
  <c r="H179" i="4"/>
  <c r="G179" i="4"/>
  <c r="F179" i="4"/>
  <c r="E179" i="4"/>
  <c r="D179" i="4"/>
  <c r="C179" i="4"/>
  <c r="C177" i="4" s="1"/>
  <c r="C194" i="4" s="1"/>
  <c r="X178" i="4"/>
  <c r="X177" i="4" s="1"/>
  <c r="W178" i="4"/>
  <c r="V178" i="4"/>
  <c r="V177" i="4" s="1"/>
  <c r="V194" i="4" s="1"/>
  <c r="U178" i="4"/>
  <c r="T178" i="4"/>
  <c r="T177" i="4" s="1"/>
  <c r="T194" i="4" s="1"/>
  <c r="S178" i="4"/>
  <c r="R178" i="4"/>
  <c r="R177" i="4" s="1"/>
  <c r="Q178" i="4"/>
  <c r="P178" i="4"/>
  <c r="P177" i="4" s="1"/>
  <c r="P194" i="4" s="1"/>
  <c r="O178" i="4"/>
  <c r="N178" i="4"/>
  <c r="N177" i="4" s="1"/>
  <c r="N194" i="4" s="1"/>
  <c r="M178" i="4"/>
  <c r="L178" i="4"/>
  <c r="L177" i="4" s="1"/>
  <c r="K178" i="4"/>
  <c r="J178" i="4"/>
  <c r="J177" i="4" s="1"/>
  <c r="J194" i="4" s="1"/>
  <c r="I178" i="4"/>
  <c r="H178" i="4"/>
  <c r="H177" i="4" s="1"/>
  <c r="H194" i="4" s="1"/>
  <c r="G178" i="4"/>
  <c r="F178" i="4"/>
  <c r="F177" i="4" s="1"/>
  <c r="E178" i="4"/>
  <c r="D178" i="4"/>
  <c r="D177" i="4" s="1"/>
  <c r="D194" i="4" s="1"/>
  <c r="C178" i="4"/>
  <c r="W177" i="4"/>
  <c r="K177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X52" i="4"/>
  <c r="W52" i="4"/>
  <c r="V52" i="4"/>
  <c r="U52" i="4"/>
  <c r="U50" i="4" s="1"/>
  <c r="T52" i="4"/>
  <c r="S52" i="4"/>
  <c r="R52" i="4"/>
  <c r="Q52" i="4"/>
  <c r="P52" i="4"/>
  <c r="O52" i="4"/>
  <c r="O50" i="4" s="1"/>
  <c r="N52" i="4"/>
  <c r="M52" i="4"/>
  <c r="M50" i="4" s="1"/>
  <c r="L52" i="4"/>
  <c r="K52" i="4"/>
  <c r="J52" i="4"/>
  <c r="I52" i="4"/>
  <c r="I50" i="4" s="1"/>
  <c r="H52" i="4"/>
  <c r="G52" i="4"/>
  <c r="F52" i="4"/>
  <c r="E52" i="4"/>
  <c r="D52" i="4"/>
  <c r="C52" i="4"/>
  <c r="C50" i="4" s="1"/>
  <c r="X51" i="4"/>
  <c r="X50" i="4" s="1"/>
  <c r="W51" i="4"/>
  <c r="V51" i="4"/>
  <c r="V50" i="4" s="1"/>
  <c r="U51" i="4"/>
  <c r="T51" i="4"/>
  <c r="T50" i="4" s="1"/>
  <c r="S51" i="4"/>
  <c r="R51" i="4"/>
  <c r="R50" i="4" s="1"/>
  <c r="Q51" i="4"/>
  <c r="P51" i="4"/>
  <c r="P50" i="4" s="1"/>
  <c r="O51" i="4"/>
  <c r="N51" i="4"/>
  <c r="N50" i="4" s="1"/>
  <c r="M51" i="4"/>
  <c r="L51" i="4"/>
  <c r="L50" i="4" s="1"/>
  <c r="K51" i="4"/>
  <c r="J51" i="4"/>
  <c r="J50" i="4" s="1"/>
  <c r="I51" i="4"/>
  <c r="H51" i="4"/>
  <c r="H50" i="4" s="1"/>
  <c r="G51" i="4"/>
  <c r="F51" i="4"/>
  <c r="F50" i="4" s="1"/>
  <c r="E51" i="4"/>
  <c r="D51" i="4"/>
  <c r="D50" i="4" s="1"/>
  <c r="C51" i="4"/>
  <c r="W50" i="4"/>
  <c r="S50" i="4"/>
  <c r="Q50" i="4"/>
  <c r="K50" i="4"/>
  <c r="G50" i="4"/>
  <c r="E50" i="4"/>
  <c r="X48" i="4"/>
  <c r="W48" i="4"/>
  <c r="V48" i="4"/>
  <c r="U48" i="4"/>
  <c r="T48" i="4"/>
  <c r="S48" i="4"/>
  <c r="R48" i="4"/>
  <c r="R45" i="4" s="1"/>
  <c r="Q48" i="4"/>
  <c r="P48" i="4"/>
  <c r="O48" i="4"/>
  <c r="N48" i="4"/>
  <c r="M48" i="4"/>
  <c r="L48" i="4"/>
  <c r="K48" i="4"/>
  <c r="J48" i="4"/>
  <c r="I48" i="4"/>
  <c r="H48" i="4"/>
  <c r="G48" i="4"/>
  <c r="F48" i="4"/>
  <c r="F45" i="4" s="1"/>
  <c r="E48" i="4"/>
  <c r="D48" i="4"/>
  <c r="C48" i="4"/>
  <c r="X47" i="4"/>
  <c r="W47" i="4"/>
  <c r="W45" i="4" s="1"/>
  <c r="V47" i="4"/>
  <c r="U47" i="4"/>
  <c r="U45" i="4" s="1"/>
  <c r="T47" i="4"/>
  <c r="S47" i="4"/>
  <c r="R47" i="4"/>
  <c r="Q47" i="4"/>
  <c r="Q45" i="4" s="1"/>
  <c r="P47" i="4"/>
  <c r="O47" i="4"/>
  <c r="N47" i="4"/>
  <c r="M47" i="4"/>
  <c r="L47" i="4"/>
  <c r="K47" i="4"/>
  <c r="K45" i="4" s="1"/>
  <c r="J47" i="4"/>
  <c r="I47" i="4"/>
  <c r="I45" i="4" s="1"/>
  <c r="H47" i="4"/>
  <c r="G47" i="4"/>
  <c r="F47" i="4"/>
  <c r="E47" i="4"/>
  <c r="E45" i="4" s="1"/>
  <c r="D47" i="4"/>
  <c r="C47" i="4"/>
  <c r="X46" i="4"/>
  <c r="X45" i="4" s="1"/>
  <c r="W46" i="4"/>
  <c r="V46" i="4"/>
  <c r="V45" i="4" s="1"/>
  <c r="V40" i="4" s="1"/>
  <c r="U46" i="4"/>
  <c r="T46" i="4"/>
  <c r="T45" i="4" s="1"/>
  <c r="S46" i="4"/>
  <c r="R46" i="4"/>
  <c r="Q46" i="4"/>
  <c r="P46" i="4"/>
  <c r="P45" i="4" s="1"/>
  <c r="O46" i="4"/>
  <c r="N46" i="4"/>
  <c r="N45" i="4" s="1"/>
  <c r="M46" i="4"/>
  <c r="L46" i="4"/>
  <c r="L45" i="4" s="1"/>
  <c r="K46" i="4"/>
  <c r="J46" i="4"/>
  <c r="J45" i="4" s="1"/>
  <c r="J40" i="4" s="1"/>
  <c r="I46" i="4"/>
  <c r="H46" i="4"/>
  <c r="H45" i="4" s="1"/>
  <c r="G46" i="4"/>
  <c r="F46" i="4"/>
  <c r="E46" i="4"/>
  <c r="D46" i="4"/>
  <c r="D45" i="4" s="1"/>
  <c r="C46" i="4"/>
  <c r="S45" i="4"/>
  <c r="O45" i="4"/>
  <c r="M45" i="4"/>
  <c r="G45" i="4"/>
  <c r="C45" i="4"/>
  <c r="X44" i="4"/>
  <c r="W44" i="4"/>
  <c r="V44" i="4"/>
  <c r="U44" i="4"/>
  <c r="T44" i="4"/>
  <c r="T42" i="4" s="1"/>
  <c r="T40" i="4" s="1"/>
  <c r="S44" i="4"/>
  <c r="R44" i="4"/>
  <c r="R42" i="4" s="1"/>
  <c r="R40" i="4" s="1"/>
  <c r="Q44" i="4"/>
  <c r="P44" i="4"/>
  <c r="O44" i="4"/>
  <c r="N44" i="4"/>
  <c r="N42" i="4" s="1"/>
  <c r="M44" i="4"/>
  <c r="L44" i="4"/>
  <c r="K44" i="4"/>
  <c r="J44" i="4"/>
  <c r="I44" i="4"/>
  <c r="H44" i="4"/>
  <c r="H42" i="4" s="1"/>
  <c r="H40" i="4" s="1"/>
  <c r="G44" i="4"/>
  <c r="F44" i="4"/>
  <c r="F42" i="4" s="1"/>
  <c r="F40" i="4" s="1"/>
  <c r="E44" i="4"/>
  <c r="D44" i="4"/>
  <c r="C44" i="4"/>
  <c r="X43" i="4"/>
  <c r="W43" i="4"/>
  <c r="W42" i="4" s="1"/>
  <c r="V43" i="4"/>
  <c r="U43" i="4"/>
  <c r="U42" i="4" s="1"/>
  <c r="T43" i="4"/>
  <c r="S43" i="4"/>
  <c r="S42" i="4" s="1"/>
  <c r="S40" i="4" s="1"/>
  <c r="R43" i="4"/>
  <c r="Q43" i="4"/>
  <c r="Q42" i="4" s="1"/>
  <c r="P43" i="4"/>
  <c r="O43" i="4"/>
  <c r="N43" i="4"/>
  <c r="M43" i="4"/>
  <c r="M42" i="4" s="1"/>
  <c r="L43" i="4"/>
  <c r="K43" i="4"/>
  <c r="K42" i="4" s="1"/>
  <c r="J43" i="4"/>
  <c r="I43" i="4"/>
  <c r="I42" i="4" s="1"/>
  <c r="H43" i="4"/>
  <c r="G43" i="4"/>
  <c r="G42" i="4" s="1"/>
  <c r="F43" i="4"/>
  <c r="E43" i="4"/>
  <c r="E42" i="4" s="1"/>
  <c r="D43" i="4"/>
  <c r="C43" i="4"/>
  <c r="X42" i="4"/>
  <c r="X40" i="4" s="1"/>
  <c r="V42" i="4"/>
  <c r="P42" i="4"/>
  <c r="O42" i="4"/>
  <c r="L42" i="4"/>
  <c r="L40" i="4" s="1"/>
  <c r="J42" i="4"/>
  <c r="D42" i="4"/>
  <c r="D40" i="4" s="1"/>
  <c r="C42" i="4"/>
  <c r="X41" i="4"/>
  <c r="W41" i="4"/>
  <c r="V41" i="4"/>
  <c r="U41" i="4"/>
  <c r="T41" i="4"/>
  <c r="S41" i="4"/>
  <c r="R41" i="4"/>
  <c r="Q41" i="4"/>
  <c r="P41" i="4"/>
  <c r="O41" i="4"/>
  <c r="O40" i="4" s="1"/>
  <c r="N41" i="4"/>
  <c r="M41" i="4"/>
  <c r="M40" i="4" s="1"/>
  <c r="L41" i="4"/>
  <c r="K41" i="4"/>
  <c r="J41" i="4"/>
  <c r="I41" i="4"/>
  <c r="H41" i="4"/>
  <c r="G41" i="4"/>
  <c r="F41" i="4"/>
  <c r="E41" i="4"/>
  <c r="D41" i="4"/>
  <c r="C41" i="4"/>
  <c r="C40" i="4" s="1"/>
  <c r="X38" i="4"/>
  <c r="W38" i="4"/>
  <c r="V38" i="4"/>
  <c r="U38" i="4"/>
  <c r="U36" i="4" s="1"/>
  <c r="T38" i="4"/>
  <c r="S38" i="4"/>
  <c r="R38" i="4"/>
  <c r="Q38" i="4"/>
  <c r="P38" i="4"/>
  <c r="O38" i="4"/>
  <c r="O36" i="4" s="1"/>
  <c r="N38" i="4"/>
  <c r="M38" i="4"/>
  <c r="M36" i="4" s="1"/>
  <c r="L38" i="4"/>
  <c r="K38" i="4"/>
  <c r="J38" i="4"/>
  <c r="I38" i="4"/>
  <c r="I36" i="4" s="1"/>
  <c r="H38" i="4"/>
  <c r="G38" i="4"/>
  <c r="F38" i="4"/>
  <c r="E38" i="4"/>
  <c r="D38" i="4"/>
  <c r="C38" i="4"/>
  <c r="C36" i="4" s="1"/>
  <c r="X37" i="4"/>
  <c r="X36" i="4" s="1"/>
  <c r="W37" i="4"/>
  <c r="V37" i="4"/>
  <c r="V36" i="4" s="1"/>
  <c r="U37" i="4"/>
  <c r="T37" i="4"/>
  <c r="T36" i="4" s="1"/>
  <c r="S37" i="4"/>
  <c r="R37" i="4"/>
  <c r="R36" i="4" s="1"/>
  <c r="Q37" i="4"/>
  <c r="P37" i="4"/>
  <c r="O37" i="4"/>
  <c r="N37" i="4"/>
  <c r="N36" i="4" s="1"/>
  <c r="M37" i="4"/>
  <c r="L37" i="4"/>
  <c r="L36" i="4" s="1"/>
  <c r="K37" i="4"/>
  <c r="J37" i="4"/>
  <c r="J36" i="4" s="1"/>
  <c r="I37" i="4"/>
  <c r="H37" i="4"/>
  <c r="H36" i="4" s="1"/>
  <c r="G37" i="4"/>
  <c r="F37" i="4"/>
  <c r="F36" i="4" s="1"/>
  <c r="E37" i="4"/>
  <c r="D37" i="4"/>
  <c r="C37" i="4"/>
  <c r="W36" i="4"/>
  <c r="S36" i="4"/>
  <c r="Q36" i="4"/>
  <c r="P36" i="4"/>
  <c r="K36" i="4"/>
  <c r="G36" i="4"/>
  <c r="E36" i="4"/>
  <c r="D36" i="4"/>
  <c r="X34" i="4"/>
  <c r="X31" i="4" s="1"/>
  <c r="W34" i="4"/>
  <c r="V34" i="4"/>
  <c r="U34" i="4"/>
  <c r="T34" i="4"/>
  <c r="S34" i="4"/>
  <c r="R34" i="4"/>
  <c r="Q34" i="4"/>
  <c r="P34" i="4"/>
  <c r="O34" i="4"/>
  <c r="N34" i="4"/>
  <c r="M34" i="4"/>
  <c r="L34" i="4"/>
  <c r="L31" i="4" s="1"/>
  <c r="K34" i="4"/>
  <c r="J34" i="4"/>
  <c r="I34" i="4"/>
  <c r="H34" i="4"/>
  <c r="G34" i="4"/>
  <c r="F34" i="4"/>
  <c r="E34" i="4"/>
  <c r="D34" i="4"/>
  <c r="C34" i="4"/>
  <c r="X33" i="4"/>
  <c r="W33" i="4"/>
  <c r="W31" i="4" s="1"/>
  <c r="V33" i="4"/>
  <c r="U33" i="4"/>
  <c r="U31" i="4" s="1"/>
  <c r="T33" i="4"/>
  <c r="S33" i="4"/>
  <c r="R33" i="4"/>
  <c r="Q33" i="4"/>
  <c r="Q31" i="4" s="1"/>
  <c r="P33" i="4"/>
  <c r="O33" i="4"/>
  <c r="N33" i="4"/>
  <c r="M33" i="4"/>
  <c r="L33" i="4"/>
  <c r="K33" i="4"/>
  <c r="K31" i="4" s="1"/>
  <c r="J33" i="4"/>
  <c r="I33" i="4"/>
  <c r="I31" i="4" s="1"/>
  <c r="H33" i="4"/>
  <c r="G33" i="4"/>
  <c r="F33" i="4"/>
  <c r="E33" i="4"/>
  <c r="E31" i="4" s="1"/>
  <c r="D33" i="4"/>
  <c r="C33" i="4"/>
  <c r="X32" i="4"/>
  <c r="W32" i="4"/>
  <c r="V32" i="4"/>
  <c r="V31" i="4" s="1"/>
  <c r="U32" i="4"/>
  <c r="T32" i="4"/>
  <c r="T31" i="4" s="1"/>
  <c r="S32" i="4"/>
  <c r="R32" i="4"/>
  <c r="R31" i="4" s="1"/>
  <c r="Q32" i="4"/>
  <c r="P32" i="4"/>
  <c r="P31" i="4" s="1"/>
  <c r="O32" i="4"/>
  <c r="N32" i="4"/>
  <c r="N31" i="4" s="1"/>
  <c r="M32" i="4"/>
  <c r="L32" i="4"/>
  <c r="K32" i="4"/>
  <c r="J32" i="4"/>
  <c r="J31" i="4" s="1"/>
  <c r="I32" i="4"/>
  <c r="H32" i="4"/>
  <c r="H31" i="4" s="1"/>
  <c r="G32" i="4"/>
  <c r="F32" i="4"/>
  <c r="F31" i="4" s="1"/>
  <c r="E32" i="4"/>
  <c r="D32" i="4"/>
  <c r="D31" i="4" s="1"/>
  <c r="C32" i="4"/>
  <c r="S31" i="4"/>
  <c r="O31" i="4"/>
  <c r="M31" i="4"/>
  <c r="G31" i="4"/>
  <c r="C31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X29" i="4"/>
  <c r="W29" i="4"/>
  <c r="V29" i="4"/>
  <c r="U29" i="4"/>
  <c r="T29" i="4"/>
  <c r="S29" i="4"/>
  <c r="S27" i="4" s="1"/>
  <c r="R29" i="4"/>
  <c r="Q29" i="4"/>
  <c r="Q27" i="4" s="1"/>
  <c r="P29" i="4"/>
  <c r="O29" i="4"/>
  <c r="N29" i="4"/>
  <c r="M29" i="4"/>
  <c r="M27" i="4" s="1"/>
  <c r="L29" i="4"/>
  <c r="K29" i="4"/>
  <c r="J29" i="4"/>
  <c r="I29" i="4"/>
  <c r="H29" i="4"/>
  <c r="G29" i="4"/>
  <c r="G27" i="4" s="1"/>
  <c r="F29" i="4"/>
  <c r="E29" i="4"/>
  <c r="E27" i="4" s="1"/>
  <c r="D29" i="4"/>
  <c r="C29" i="4"/>
  <c r="X28" i="4"/>
  <c r="X27" i="4" s="1"/>
  <c r="W28" i="4"/>
  <c r="V28" i="4"/>
  <c r="V27" i="4" s="1"/>
  <c r="U28" i="4"/>
  <c r="T28" i="4"/>
  <c r="S28" i="4"/>
  <c r="R28" i="4"/>
  <c r="R27" i="4" s="1"/>
  <c r="Q28" i="4"/>
  <c r="P28" i="4"/>
  <c r="P27" i="4" s="1"/>
  <c r="O28" i="4"/>
  <c r="N28" i="4"/>
  <c r="N27" i="4" s="1"/>
  <c r="M28" i="4"/>
  <c r="L28" i="4"/>
  <c r="L27" i="4" s="1"/>
  <c r="K28" i="4"/>
  <c r="J28" i="4"/>
  <c r="J27" i="4" s="1"/>
  <c r="I28" i="4"/>
  <c r="H28" i="4"/>
  <c r="G28" i="4"/>
  <c r="F28" i="4"/>
  <c r="F27" i="4" s="1"/>
  <c r="E28" i="4"/>
  <c r="D28" i="4"/>
  <c r="D27" i="4" s="1"/>
  <c r="C28" i="4"/>
  <c r="W27" i="4"/>
  <c r="U27" i="4"/>
  <c r="T27" i="4"/>
  <c r="O27" i="4"/>
  <c r="K27" i="4"/>
  <c r="I27" i="4"/>
  <c r="H27" i="4"/>
  <c r="C27" i="4"/>
  <c r="X26" i="4"/>
  <c r="W26" i="4"/>
  <c r="V26" i="4"/>
  <c r="V24" i="4" s="1"/>
  <c r="U26" i="4"/>
  <c r="T26" i="4"/>
  <c r="S26" i="4"/>
  <c r="R26" i="4"/>
  <c r="Q26" i="4"/>
  <c r="P26" i="4"/>
  <c r="P24" i="4" s="1"/>
  <c r="O26" i="4"/>
  <c r="N26" i="4"/>
  <c r="N24" i="4" s="1"/>
  <c r="N21" i="4" s="1"/>
  <c r="M26" i="4"/>
  <c r="L26" i="4"/>
  <c r="K26" i="4"/>
  <c r="J26" i="4"/>
  <c r="J24" i="4" s="1"/>
  <c r="I26" i="4"/>
  <c r="H26" i="4"/>
  <c r="G26" i="4"/>
  <c r="F26" i="4"/>
  <c r="E26" i="4"/>
  <c r="D26" i="4"/>
  <c r="D24" i="4" s="1"/>
  <c r="C26" i="4"/>
  <c r="X25" i="4"/>
  <c r="W25" i="4"/>
  <c r="W24" i="4" s="1"/>
  <c r="V25" i="4"/>
  <c r="U25" i="4"/>
  <c r="U24" i="4" s="1"/>
  <c r="T25" i="4"/>
  <c r="S25" i="4"/>
  <c r="S24" i="4" s="1"/>
  <c r="R25" i="4"/>
  <c r="Q25" i="4"/>
  <c r="P25" i="4"/>
  <c r="O25" i="4"/>
  <c r="O24" i="4" s="1"/>
  <c r="O21" i="4" s="1"/>
  <c r="N25" i="4"/>
  <c r="M25" i="4"/>
  <c r="M24" i="4" s="1"/>
  <c r="L25" i="4"/>
  <c r="K25" i="4"/>
  <c r="K24" i="4" s="1"/>
  <c r="J25" i="4"/>
  <c r="I25" i="4"/>
  <c r="I24" i="4" s="1"/>
  <c r="H25" i="4"/>
  <c r="G25" i="4"/>
  <c r="G24" i="4" s="1"/>
  <c r="F25" i="4"/>
  <c r="E25" i="4"/>
  <c r="D25" i="4"/>
  <c r="C25" i="4"/>
  <c r="C24" i="4" s="1"/>
  <c r="C21" i="4" s="1"/>
  <c r="X24" i="4"/>
  <c r="T24" i="4"/>
  <c r="R24" i="4"/>
  <c r="Q24" i="4"/>
  <c r="L24" i="4"/>
  <c r="H24" i="4"/>
  <c r="F24" i="4"/>
  <c r="E24" i="4"/>
  <c r="X23" i="4"/>
  <c r="W23" i="4"/>
  <c r="W21" i="4" s="1"/>
  <c r="V23" i="4"/>
  <c r="U23" i="4"/>
  <c r="T23" i="4"/>
  <c r="S23" i="4"/>
  <c r="S21" i="4" s="1"/>
  <c r="R23" i="4"/>
  <c r="Q23" i="4"/>
  <c r="P23" i="4"/>
  <c r="O23" i="4"/>
  <c r="N23" i="4"/>
  <c r="M23" i="4"/>
  <c r="L23" i="4"/>
  <c r="K23" i="4"/>
  <c r="K21" i="4" s="1"/>
  <c r="J23" i="4"/>
  <c r="I23" i="4"/>
  <c r="H23" i="4"/>
  <c r="G23" i="4"/>
  <c r="G21" i="4" s="1"/>
  <c r="F23" i="4"/>
  <c r="E23" i="4"/>
  <c r="D23" i="4"/>
  <c r="C23" i="4"/>
  <c r="X22" i="4"/>
  <c r="X21" i="4" s="1"/>
  <c r="W22" i="4"/>
  <c r="V22" i="4"/>
  <c r="V21" i="4" s="1"/>
  <c r="U22" i="4"/>
  <c r="T22" i="4"/>
  <c r="T21" i="4" s="1"/>
  <c r="S22" i="4"/>
  <c r="R22" i="4"/>
  <c r="R21" i="4" s="1"/>
  <c r="Q22" i="4"/>
  <c r="P22" i="4"/>
  <c r="O22" i="4"/>
  <c r="N22" i="4"/>
  <c r="M22" i="4"/>
  <c r="L22" i="4"/>
  <c r="L21" i="4" s="1"/>
  <c r="K22" i="4"/>
  <c r="J22" i="4"/>
  <c r="J21" i="4" s="1"/>
  <c r="I22" i="4"/>
  <c r="H22" i="4"/>
  <c r="H21" i="4" s="1"/>
  <c r="G22" i="4"/>
  <c r="F22" i="4"/>
  <c r="F21" i="4" s="1"/>
  <c r="E22" i="4"/>
  <c r="D22" i="4"/>
  <c r="C22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X18" i="4"/>
  <c r="W18" i="4"/>
  <c r="V18" i="4"/>
  <c r="U18" i="4"/>
  <c r="U15" i="4" s="1"/>
  <c r="T18" i="4"/>
  <c r="S18" i="4"/>
  <c r="R18" i="4"/>
  <c r="Q18" i="4"/>
  <c r="P18" i="4"/>
  <c r="O18" i="4"/>
  <c r="N18" i="4"/>
  <c r="M18" i="4"/>
  <c r="L18" i="4"/>
  <c r="K18" i="4"/>
  <c r="J18" i="4"/>
  <c r="I18" i="4"/>
  <c r="I15" i="4" s="1"/>
  <c r="H18" i="4"/>
  <c r="G18" i="4"/>
  <c r="F18" i="4"/>
  <c r="E18" i="4"/>
  <c r="D18" i="4"/>
  <c r="C18" i="4"/>
  <c r="X17" i="4"/>
  <c r="W17" i="4"/>
  <c r="V17" i="4"/>
  <c r="U17" i="4"/>
  <c r="T17" i="4"/>
  <c r="T15" i="4" s="1"/>
  <c r="S17" i="4"/>
  <c r="R17" i="4"/>
  <c r="R15" i="4" s="1"/>
  <c r="Q17" i="4"/>
  <c r="P17" i="4"/>
  <c r="O17" i="4"/>
  <c r="N17" i="4"/>
  <c r="N15" i="4" s="1"/>
  <c r="M17" i="4"/>
  <c r="L17" i="4"/>
  <c r="K17" i="4"/>
  <c r="J17" i="4"/>
  <c r="I17" i="4"/>
  <c r="H17" i="4"/>
  <c r="H15" i="4" s="1"/>
  <c r="G17" i="4"/>
  <c r="F17" i="4"/>
  <c r="F15" i="4" s="1"/>
  <c r="E17" i="4"/>
  <c r="D17" i="4"/>
  <c r="C17" i="4"/>
  <c r="X16" i="4"/>
  <c r="W16" i="4"/>
  <c r="W15" i="4" s="1"/>
  <c r="V16" i="4"/>
  <c r="U16" i="4"/>
  <c r="T16" i="4"/>
  <c r="S16" i="4"/>
  <c r="S15" i="4" s="1"/>
  <c r="R16" i="4"/>
  <c r="Q16" i="4"/>
  <c r="Q15" i="4" s="1"/>
  <c r="P16" i="4"/>
  <c r="O16" i="4"/>
  <c r="O15" i="4" s="1"/>
  <c r="N16" i="4"/>
  <c r="M16" i="4"/>
  <c r="M15" i="4" s="1"/>
  <c r="L16" i="4"/>
  <c r="K16" i="4"/>
  <c r="K15" i="4" s="1"/>
  <c r="J16" i="4"/>
  <c r="I16" i="4"/>
  <c r="H16" i="4"/>
  <c r="G16" i="4"/>
  <c r="G15" i="4" s="1"/>
  <c r="F16" i="4"/>
  <c r="E16" i="4"/>
  <c r="E15" i="4" s="1"/>
  <c r="D16" i="4"/>
  <c r="C16" i="4"/>
  <c r="C15" i="4" s="1"/>
  <c r="X15" i="4"/>
  <c r="V15" i="4"/>
  <c r="P15" i="4"/>
  <c r="L15" i="4"/>
  <c r="J15" i="4"/>
  <c r="D15" i="4"/>
  <c r="X14" i="4"/>
  <c r="W14" i="4"/>
  <c r="V14" i="4"/>
  <c r="U14" i="4"/>
  <c r="T14" i="4"/>
  <c r="S14" i="4"/>
  <c r="R14" i="4"/>
  <c r="Q14" i="4"/>
  <c r="Q11" i="4" s="1"/>
  <c r="P14" i="4"/>
  <c r="O14" i="4"/>
  <c r="N14" i="4"/>
  <c r="M14" i="4"/>
  <c r="L14" i="4"/>
  <c r="K14" i="4"/>
  <c r="J14" i="4"/>
  <c r="I14" i="4"/>
  <c r="H14" i="4"/>
  <c r="G14" i="4"/>
  <c r="F14" i="4"/>
  <c r="E14" i="4"/>
  <c r="E11" i="4" s="1"/>
  <c r="D14" i="4"/>
  <c r="C14" i="4"/>
  <c r="X13" i="4"/>
  <c r="W13" i="4"/>
  <c r="V13" i="4"/>
  <c r="V11" i="4" s="1"/>
  <c r="V10" i="4" s="1"/>
  <c r="V8" i="4" s="1"/>
  <c r="U13" i="4"/>
  <c r="T13" i="4"/>
  <c r="S13" i="4"/>
  <c r="R13" i="4"/>
  <c r="Q13" i="4"/>
  <c r="P13" i="4"/>
  <c r="P11" i="4" s="1"/>
  <c r="P10" i="4" s="1"/>
  <c r="O13" i="4"/>
  <c r="N13" i="4"/>
  <c r="N11" i="4" s="1"/>
  <c r="N10" i="4" s="1"/>
  <c r="M13" i="4"/>
  <c r="L13" i="4"/>
  <c r="K13" i="4"/>
  <c r="J13" i="4"/>
  <c r="J11" i="4" s="1"/>
  <c r="J10" i="4" s="1"/>
  <c r="J8" i="4" s="1"/>
  <c r="I13" i="4"/>
  <c r="H13" i="4"/>
  <c r="G13" i="4"/>
  <c r="F13" i="4"/>
  <c r="E13" i="4"/>
  <c r="D13" i="4"/>
  <c r="D11" i="4" s="1"/>
  <c r="D10" i="4" s="1"/>
  <c r="C13" i="4"/>
  <c r="X12" i="4"/>
  <c r="W12" i="4"/>
  <c r="W11" i="4" s="1"/>
  <c r="W10" i="4" s="1"/>
  <c r="V12" i="4"/>
  <c r="U12" i="4"/>
  <c r="U11" i="4" s="1"/>
  <c r="U10" i="4" s="1"/>
  <c r="T12" i="4"/>
  <c r="S12" i="4"/>
  <c r="S11" i="4" s="1"/>
  <c r="S10" i="4" s="1"/>
  <c r="S8" i="4" s="1"/>
  <c r="R12" i="4"/>
  <c r="Q12" i="4"/>
  <c r="P12" i="4"/>
  <c r="O12" i="4"/>
  <c r="O11" i="4" s="1"/>
  <c r="N12" i="4"/>
  <c r="M12" i="4"/>
  <c r="M11" i="4" s="1"/>
  <c r="M10" i="4" s="1"/>
  <c r="L12" i="4"/>
  <c r="K12" i="4"/>
  <c r="K11" i="4" s="1"/>
  <c r="K10" i="4" s="1"/>
  <c r="J12" i="4"/>
  <c r="I12" i="4"/>
  <c r="I11" i="4" s="1"/>
  <c r="I10" i="4" s="1"/>
  <c r="H12" i="4"/>
  <c r="G12" i="4"/>
  <c r="G11" i="4" s="1"/>
  <c r="G10" i="4" s="1"/>
  <c r="F12" i="4"/>
  <c r="E12" i="4"/>
  <c r="D12" i="4"/>
  <c r="C12" i="4"/>
  <c r="C11" i="4" s="1"/>
  <c r="X11" i="4"/>
  <c r="X10" i="4" s="1"/>
  <c r="T11" i="4"/>
  <c r="R11" i="4"/>
  <c r="L11" i="4"/>
  <c r="L10" i="4" s="1"/>
  <c r="H11" i="4"/>
  <c r="H10" i="4" s="1"/>
  <c r="F11" i="4"/>
  <c r="X192" i="5"/>
  <c r="W192" i="5"/>
  <c r="V192" i="5"/>
  <c r="U192" i="5"/>
  <c r="T192" i="5"/>
  <c r="S192" i="5"/>
  <c r="R192" i="5"/>
  <c r="Q192" i="5"/>
  <c r="P192" i="5"/>
  <c r="O192" i="5"/>
  <c r="N192" i="5"/>
  <c r="N187" i="5" s="1"/>
  <c r="M192" i="5"/>
  <c r="L192" i="5"/>
  <c r="K192" i="5"/>
  <c r="J192" i="5"/>
  <c r="I192" i="5"/>
  <c r="H192" i="5"/>
  <c r="G192" i="5"/>
  <c r="F192" i="5"/>
  <c r="E192" i="5"/>
  <c r="D192" i="5"/>
  <c r="C192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X189" i="5"/>
  <c r="W189" i="5"/>
  <c r="W187" i="5" s="1"/>
  <c r="V189" i="5"/>
  <c r="U189" i="5"/>
  <c r="T189" i="5"/>
  <c r="T187" i="5" s="1"/>
  <c r="S189" i="5"/>
  <c r="R189" i="5"/>
  <c r="Q189" i="5"/>
  <c r="P189" i="5"/>
  <c r="P187" i="5" s="1"/>
  <c r="O189" i="5"/>
  <c r="N189" i="5"/>
  <c r="M189" i="5"/>
  <c r="M187" i="5" s="1"/>
  <c r="L189" i="5"/>
  <c r="K189" i="5"/>
  <c r="K187" i="5" s="1"/>
  <c r="J189" i="5"/>
  <c r="I189" i="5"/>
  <c r="H189" i="5"/>
  <c r="H187" i="5" s="1"/>
  <c r="G189" i="5"/>
  <c r="F189" i="5"/>
  <c r="E189" i="5"/>
  <c r="D189" i="5"/>
  <c r="D187" i="5" s="1"/>
  <c r="C189" i="5"/>
  <c r="X188" i="5"/>
  <c r="X187" i="5" s="1"/>
  <c r="W188" i="5"/>
  <c r="V188" i="5"/>
  <c r="V187" i="5" s="1"/>
  <c r="U188" i="5"/>
  <c r="T188" i="5"/>
  <c r="S188" i="5"/>
  <c r="S187" i="5" s="1"/>
  <c r="R188" i="5"/>
  <c r="R187" i="5" s="1"/>
  <c r="Q188" i="5"/>
  <c r="P188" i="5"/>
  <c r="O188" i="5"/>
  <c r="O187" i="5" s="1"/>
  <c r="N188" i="5"/>
  <c r="M188" i="5"/>
  <c r="L188" i="5"/>
  <c r="L187" i="5" s="1"/>
  <c r="K188" i="5"/>
  <c r="J188" i="5"/>
  <c r="J187" i="5" s="1"/>
  <c r="I188" i="5"/>
  <c r="H188" i="5"/>
  <c r="G188" i="5"/>
  <c r="G187" i="5" s="1"/>
  <c r="F188" i="5"/>
  <c r="F187" i="5" s="1"/>
  <c r="E188" i="5"/>
  <c r="D188" i="5"/>
  <c r="C188" i="5"/>
  <c r="C187" i="5" s="1"/>
  <c r="U187" i="5"/>
  <c r="Q187" i="5"/>
  <c r="I187" i="5"/>
  <c r="E187" i="5"/>
  <c r="X185" i="5"/>
  <c r="W185" i="5"/>
  <c r="V185" i="5"/>
  <c r="U185" i="5"/>
  <c r="T185" i="5"/>
  <c r="T177" i="5" s="1"/>
  <c r="T194" i="5" s="1"/>
  <c r="S185" i="5"/>
  <c r="R185" i="5"/>
  <c r="Q185" i="5"/>
  <c r="P185" i="5"/>
  <c r="O185" i="5"/>
  <c r="N185" i="5"/>
  <c r="M185" i="5"/>
  <c r="L185" i="5"/>
  <c r="K185" i="5"/>
  <c r="J185" i="5"/>
  <c r="I185" i="5"/>
  <c r="H185" i="5"/>
  <c r="H177" i="5" s="1"/>
  <c r="H194" i="5" s="1"/>
  <c r="G185" i="5"/>
  <c r="F185" i="5"/>
  <c r="E185" i="5"/>
  <c r="D185" i="5"/>
  <c r="C185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X182" i="5"/>
  <c r="W182" i="5"/>
  <c r="V182" i="5"/>
  <c r="U182" i="5"/>
  <c r="T182" i="5"/>
  <c r="S182" i="5"/>
  <c r="R182" i="5"/>
  <c r="Q182" i="5"/>
  <c r="Q177" i="5" s="1"/>
  <c r="Q194" i="5" s="1"/>
  <c r="P182" i="5"/>
  <c r="O182" i="5"/>
  <c r="N182" i="5"/>
  <c r="M182" i="5"/>
  <c r="L182" i="5"/>
  <c r="K182" i="5"/>
  <c r="J182" i="5"/>
  <c r="I182" i="5"/>
  <c r="H182" i="5"/>
  <c r="G182" i="5"/>
  <c r="F182" i="5"/>
  <c r="E182" i="5"/>
  <c r="E177" i="5" s="1"/>
  <c r="E194" i="5" s="1"/>
  <c r="D182" i="5"/>
  <c r="C182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X179" i="5"/>
  <c r="W179" i="5"/>
  <c r="W177" i="5" s="1"/>
  <c r="V179" i="5"/>
  <c r="U179" i="5"/>
  <c r="T179" i="5"/>
  <c r="S179" i="5"/>
  <c r="S177" i="5" s="1"/>
  <c r="S194" i="5" s="1"/>
  <c r="R179" i="5"/>
  <c r="Q179" i="5"/>
  <c r="P179" i="5"/>
  <c r="P177" i="5" s="1"/>
  <c r="O179" i="5"/>
  <c r="N179" i="5"/>
  <c r="N177" i="5" s="1"/>
  <c r="M179" i="5"/>
  <c r="L179" i="5"/>
  <c r="K179" i="5"/>
  <c r="K177" i="5" s="1"/>
  <c r="J179" i="5"/>
  <c r="I179" i="5"/>
  <c r="H179" i="5"/>
  <c r="G179" i="5"/>
  <c r="G177" i="5" s="1"/>
  <c r="G194" i="5" s="1"/>
  <c r="F179" i="5"/>
  <c r="E179" i="5"/>
  <c r="D179" i="5"/>
  <c r="D177" i="5" s="1"/>
  <c r="C179" i="5"/>
  <c r="X178" i="5"/>
  <c r="W178" i="5"/>
  <c r="V178" i="5"/>
  <c r="V177" i="5" s="1"/>
  <c r="U178" i="5"/>
  <c r="U177" i="5" s="1"/>
  <c r="U194" i="5" s="1"/>
  <c r="T178" i="5"/>
  <c r="S178" i="5"/>
  <c r="R178" i="5"/>
  <c r="R177" i="5" s="1"/>
  <c r="R194" i="5" s="1"/>
  <c r="Q178" i="5"/>
  <c r="P178" i="5"/>
  <c r="O178" i="5"/>
  <c r="O177" i="5" s="1"/>
  <c r="N178" i="5"/>
  <c r="M178" i="5"/>
  <c r="M177" i="5" s="1"/>
  <c r="L178" i="5"/>
  <c r="K178" i="5"/>
  <c r="J178" i="5"/>
  <c r="J177" i="5" s="1"/>
  <c r="I178" i="5"/>
  <c r="I177" i="5" s="1"/>
  <c r="I194" i="5" s="1"/>
  <c r="H178" i="5"/>
  <c r="G178" i="5"/>
  <c r="F178" i="5"/>
  <c r="F177" i="5" s="1"/>
  <c r="F194" i="5" s="1"/>
  <c r="E178" i="5"/>
  <c r="D178" i="5"/>
  <c r="C178" i="5"/>
  <c r="C177" i="5" s="1"/>
  <c r="X177" i="5"/>
  <c r="L177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X52" i="5"/>
  <c r="W52" i="5"/>
  <c r="W50" i="5" s="1"/>
  <c r="V52" i="5"/>
  <c r="U52" i="5"/>
  <c r="T52" i="5"/>
  <c r="S52" i="5"/>
  <c r="S50" i="5" s="1"/>
  <c r="R52" i="5"/>
  <c r="Q52" i="5"/>
  <c r="P52" i="5"/>
  <c r="P50" i="5" s="1"/>
  <c r="O52" i="5"/>
  <c r="N52" i="5"/>
  <c r="N50" i="5" s="1"/>
  <c r="M52" i="5"/>
  <c r="L52" i="5"/>
  <c r="K52" i="5"/>
  <c r="K50" i="5" s="1"/>
  <c r="J52" i="5"/>
  <c r="I52" i="5"/>
  <c r="H52" i="5"/>
  <c r="G52" i="5"/>
  <c r="G50" i="5" s="1"/>
  <c r="F52" i="5"/>
  <c r="E52" i="5"/>
  <c r="D52" i="5"/>
  <c r="D50" i="5" s="1"/>
  <c r="C52" i="5"/>
  <c r="X51" i="5"/>
  <c r="W51" i="5"/>
  <c r="V51" i="5"/>
  <c r="V50" i="5" s="1"/>
  <c r="U51" i="5"/>
  <c r="U50" i="5" s="1"/>
  <c r="T51" i="5"/>
  <c r="S51" i="5"/>
  <c r="R51" i="5"/>
  <c r="R50" i="5" s="1"/>
  <c r="Q51" i="5"/>
  <c r="P51" i="5"/>
  <c r="O51" i="5"/>
  <c r="O50" i="5" s="1"/>
  <c r="N51" i="5"/>
  <c r="M51" i="5"/>
  <c r="M50" i="5" s="1"/>
  <c r="L51" i="5"/>
  <c r="K51" i="5"/>
  <c r="J51" i="5"/>
  <c r="J50" i="5" s="1"/>
  <c r="I51" i="5"/>
  <c r="I50" i="5" s="1"/>
  <c r="H51" i="5"/>
  <c r="G51" i="5"/>
  <c r="F51" i="5"/>
  <c r="F50" i="5" s="1"/>
  <c r="E51" i="5"/>
  <c r="D51" i="5"/>
  <c r="C51" i="5"/>
  <c r="C50" i="5" s="1"/>
  <c r="X50" i="5"/>
  <c r="T50" i="5"/>
  <c r="Q50" i="5"/>
  <c r="L50" i="5"/>
  <c r="H50" i="5"/>
  <c r="E50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X47" i="5"/>
  <c r="X45" i="5" s="1"/>
  <c r="W47" i="5"/>
  <c r="V47" i="5"/>
  <c r="V45" i="5" s="1"/>
  <c r="U47" i="5"/>
  <c r="T47" i="5"/>
  <c r="S47" i="5"/>
  <c r="S45" i="5" s="1"/>
  <c r="R47" i="5"/>
  <c r="Q47" i="5"/>
  <c r="P47" i="5"/>
  <c r="O47" i="5"/>
  <c r="O45" i="5" s="1"/>
  <c r="N47" i="5"/>
  <c r="M47" i="5"/>
  <c r="L47" i="5"/>
  <c r="L45" i="5" s="1"/>
  <c r="K47" i="5"/>
  <c r="J47" i="5"/>
  <c r="J45" i="5" s="1"/>
  <c r="I47" i="5"/>
  <c r="H47" i="5"/>
  <c r="G47" i="5"/>
  <c r="G45" i="5" s="1"/>
  <c r="F47" i="5"/>
  <c r="E47" i="5"/>
  <c r="D47" i="5"/>
  <c r="C47" i="5"/>
  <c r="C45" i="5" s="1"/>
  <c r="X46" i="5"/>
  <c r="W46" i="5"/>
  <c r="W45" i="5" s="1"/>
  <c r="V46" i="5"/>
  <c r="U46" i="5"/>
  <c r="U45" i="5" s="1"/>
  <c r="T46" i="5"/>
  <c r="S46" i="5"/>
  <c r="R46" i="5"/>
  <c r="R45" i="5" s="1"/>
  <c r="Q46" i="5"/>
  <c r="Q45" i="5" s="1"/>
  <c r="P46" i="5"/>
  <c r="O46" i="5"/>
  <c r="N46" i="5"/>
  <c r="N45" i="5" s="1"/>
  <c r="M46" i="5"/>
  <c r="L46" i="5"/>
  <c r="K46" i="5"/>
  <c r="K45" i="5" s="1"/>
  <c r="J46" i="5"/>
  <c r="I46" i="5"/>
  <c r="I45" i="5" s="1"/>
  <c r="H46" i="5"/>
  <c r="G46" i="5"/>
  <c r="F46" i="5"/>
  <c r="F45" i="5" s="1"/>
  <c r="E46" i="5"/>
  <c r="E45" i="5" s="1"/>
  <c r="D46" i="5"/>
  <c r="C46" i="5"/>
  <c r="T45" i="5"/>
  <c r="P45" i="5"/>
  <c r="M45" i="5"/>
  <c r="H45" i="5"/>
  <c r="D45" i="5"/>
  <c r="X44" i="5"/>
  <c r="X42" i="5" s="1"/>
  <c r="W44" i="5"/>
  <c r="V44" i="5"/>
  <c r="U44" i="5"/>
  <c r="U42" i="5" s="1"/>
  <c r="T44" i="5"/>
  <c r="S44" i="5"/>
  <c r="S42" i="5" s="1"/>
  <c r="S40" i="5" s="1"/>
  <c r="R44" i="5"/>
  <c r="Q44" i="5"/>
  <c r="P44" i="5"/>
  <c r="P42" i="5" s="1"/>
  <c r="O44" i="5"/>
  <c r="N44" i="5"/>
  <c r="M44" i="5"/>
  <c r="L44" i="5"/>
  <c r="L42" i="5" s="1"/>
  <c r="K44" i="5"/>
  <c r="J44" i="5"/>
  <c r="I44" i="5"/>
  <c r="I42" i="5" s="1"/>
  <c r="H44" i="5"/>
  <c r="G44" i="5"/>
  <c r="G42" i="5" s="1"/>
  <c r="G40" i="5" s="1"/>
  <c r="F44" i="5"/>
  <c r="E44" i="5"/>
  <c r="D44" i="5"/>
  <c r="D42" i="5" s="1"/>
  <c r="C44" i="5"/>
  <c r="X43" i="5"/>
  <c r="W43" i="5"/>
  <c r="W42" i="5" s="1"/>
  <c r="W40" i="5" s="1"/>
  <c r="V43" i="5"/>
  <c r="U43" i="5"/>
  <c r="T43" i="5"/>
  <c r="T42" i="5" s="1"/>
  <c r="T40" i="5" s="1"/>
  <c r="S43" i="5"/>
  <c r="R43" i="5"/>
  <c r="R42" i="5" s="1"/>
  <c r="Q43" i="5"/>
  <c r="P43" i="5"/>
  <c r="O43" i="5"/>
  <c r="O42" i="5" s="1"/>
  <c r="N43" i="5"/>
  <c r="N42" i="5" s="1"/>
  <c r="M43" i="5"/>
  <c r="L43" i="5"/>
  <c r="K43" i="5"/>
  <c r="K42" i="5" s="1"/>
  <c r="K40" i="5" s="1"/>
  <c r="J43" i="5"/>
  <c r="I43" i="5"/>
  <c r="H43" i="5"/>
  <c r="H42" i="5" s="1"/>
  <c r="H40" i="5" s="1"/>
  <c r="G43" i="5"/>
  <c r="F43" i="5"/>
  <c r="F42" i="5" s="1"/>
  <c r="E43" i="5"/>
  <c r="D43" i="5"/>
  <c r="C43" i="5"/>
  <c r="C42" i="5" s="1"/>
  <c r="V42" i="5"/>
  <c r="V40" i="5" s="1"/>
  <c r="Q42" i="5"/>
  <c r="M42" i="5"/>
  <c r="J42" i="5"/>
  <c r="E42" i="5"/>
  <c r="E40" i="5" s="1"/>
  <c r="X41" i="5"/>
  <c r="X40" i="5" s="1"/>
  <c r="W41" i="5"/>
  <c r="V41" i="5"/>
  <c r="U41" i="5"/>
  <c r="U40" i="5" s="1"/>
  <c r="T41" i="5"/>
  <c r="S41" i="5"/>
  <c r="R41" i="5"/>
  <c r="Q41" i="5"/>
  <c r="P41" i="5"/>
  <c r="P40" i="5" s="1"/>
  <c r="O41" i="5"/>
  <c r="N41" i="5"/>
  <c r="M41" i="5"/>
  <c r="M40" i="5" s="1"/>
  <c r="L41" i="5"/>
  <c r="L40" i="5" s="1"/>
  <c r="K41" i="5"/>
  <c r="J41" i="5"/>
  <c r="I41" i="5"/>
  <c r="I40" i="5" s="1"/>
  <c r="H41" i="5"/>
  <c r="G41" i="5"/>
  <c r="F41" i="5"/>
  <c r="E41" i="5"/>
  <c r="D41" i="5"/>
  <c r="D40" i="5" s="1"/>
  <c r="C41" i="5"/>
  <c r="X38" i="5"/>
  <c r="W38" i="5"/>
  <c r="W36" i="5" s="1"/>
  <c r="V38" i="5"/>
  <c r="U38" i="5"/>
  <c r="T38" i="5"/>
  <c r="S38" i="5"/>
  <c r="S36" i="5" s="1"/>
  <c r="R38" i="5"/>
  <c r="Q38" i="5"/>
  <c r="P38" i="5"/>
  <c r="P36" i="5" s="1"/>
  <c r="O38" i="5"/>
  <c r="N38" i="5"/>
  <c r="N36" i="5" s="1"/>
  <c r="M38" i="5"/>
  <c r="L38" i="5"/>
  <c r="K38" i="5"/>
  <c r="K36" i="5" s="1"/>
  <c r="J38" i="5"/>
  <c r="I38" i="5"/>
  <c r="H38" i="5"/>
  <c r="G38" i="5"/>
  <c r="G36" i="5" s="1"/>
  <c r="F38" i="5"/>
  <c r="E38" i="5"/>
  <c r="D38" i="5"/>
  <c r="D36" i="5" s="1"/>
  <c r="C38" i="5"/>
  <c r="X37" i="5"/>
  <c r="W37" i="5"/>
  <c r="V37" i="5"/>
  <c r="V36" i="5" s="1"/>
  <c r="U37" i="5"/>
  <c r="U36" i="5" s="1"/>
  <c r="T37" i="5"/>
  <c r="S37" i="5"/>
  <c r="R37" i="5"/>
  <c r="R36" i="5" s="1"/>
  <c r="Q37" i="5"/>
  <c r="P37" i="5"/>
  <c r="O37" i="5"/>
  <c r="O36" i="5" s="1"/>
  <c r="N37" i="5"/>
  <c r="M37" i="5"/>
  <c r="M36" i="5" s="1"/>
  <c r="L37" i="5"/>
  <c r="K37" i="5"/>
  <c r="J37" i="5"/>
  <c r="J36" i="5" s="1"/>
  <c r="I37" i="5"/>
  <c r="I36" i="5" s="1"/>
  <c r="H37" i="5"/>
  <c r="G37" i="5"/>
  <c r="F37" i="5"/>
  <c r="F36" i="5" s="1"/>
  <c r="E37" i="5"/>
  <c r="D37" i="5"/>
  <c r="C37" i="5"/>
  <c r="C36" i="5" s="1"/>
  <c r="X36" i="5"/>
  <c r="T36" i="5"/>
  <c r="Q36" i="5"/>
  <c r="L36" i="5"/>
  <c r="H36" i="5"/>
  <c r="E36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X33" i="5"/>
  <c r="X31" i="5" s="1"/>
  <c r="W33" i="5"/>
  <c r="V33" i="5"/>
  <c r="V31" i="5" s="1"/>
  <c r="U33" i="5"/>
  <c r="T33" i="5"/>
  <c r="S33" i="5"/>
  <c r="S31" i="5" s="1"/>
  <c r="R33" i="5"/>
  <c r="Q33" i="5"/>
  <c r="P33" i="5"/>
  <c r="O33" i="5"/>
  <c r="O31" i="5" s="1"/>
  <c r="N33" i="5"/>
  <c r="M33" i="5"/>
  <c r="L33" i="5"/>
  <c r="L31" i="5" s="1"/>
  <c r="K33" i="5"/>
  <c r="J33" i="5"/>
  <c r="J31" i="5" s="1"/>
  <c r="I33" i="5"/>
  <c r="H33" i="5"/>
  <c r="G33" i="5"/>
  <c r="G31" i="5" s="1"/>
  <c r="F33" i="5"/>
  <c r="E33" i="5"/>
  <c r="D33" i="5"/>
  <c r="C33" i="5"/>
  <c r="C31" i="5" s="1"/>
  <c r="X32" i="5"/>
  <c r="W32" i="5"/>
  <c r="W31" i="5" s="1"/>
  <c r="V32" i="5"/>
  <c r="U32" i="5"/>
  <c r="U31" i="5" s="1"/>
  <c r="T32" i="5"/>
  <c r="S32" i="5"/>
  <c r="R32" i="5"/>
  <c r="R31" i="5" s="1"/>
  <c r="Q32" i="5"/>
  <c r="Q31" i="5" s="1"/>
  <c r="P32" i="5"/>
  <c r="O32" i="5"/>
  <c r="N32" i="5"/>
  <c r="N31" i="5" s="1"/>
  <c r="M32" i="5"/>
  <c r="L32" i="5"/>
  <c r="K32" i="5"/>
  <c r="K31" i="5" s="1"/>
  <c r="J32" i="5"/>
  <c r="I32" i="5"/>
  <c r="I31" i="5" s="1"/>
  <c r="H32" i="5"/>
  <c r="G32" i="5"/>
  <c r="F32" i="5"/>
  <c r="F31" i="5" s="1"/>
  <c r="E32" i="5"/>
  <c r="E31" i="5" s="1"/>
  <c r="D32" i="5"/>
  <c r="C32" i="5"/>
  <c r="T31" i="5"/>
  <c r="P31" i="5"/>
  <c r="M31" i="5"/>
  <c r="H31" i="5"/>
  <c r="D31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X29" i="5"/>
  <c r="W29" i="5"/>
  <c r="W27" i="5" s="1"/>
  <c r="V29" i="5"/>
  <c r="U29" i="5"/>
  <c r="T29" i="5"/>
  <c r="S29" i="5"/>
  <c r="R29" i="5"/>
  <c r="R27" i="5" s="1"/>
  <c r="R21" i="5" s="1"/>
  <c r="Q29" i="5"/>
  <c r="P29" i="5"/>
  <c r="O29" i="5"/>
  <c r="O27" i="5" s="1"/>
  <c r="N29" i="5"/>
  <c r="M29" i="5"/>
  <c r="L29" i="5"/>
  <c r="K29" i="5"/>
  <c r="K27" i="5" s="1"/>
  <c r="J29" i="5"/>
  <c r="I29" i="5"/>
  <c r="H29" i="5"/>
  <c r="G29" i="5"/>
  <c r="F29" i="5"/>
  <c r="F27" i="5" s="1"/>
  <c r="F21" i="5" s="1"/>
  <c r="E29" i="5"/>
  <c r="D29" i="5"/>
  <c r="C29" i="5"/>
  <c r="C27" i="5" s="1"/>
  <c r="X28" i="5"/>
  <c r="W28" i="5"/>
  <c r="V28" i="5"/>
  <c r="V27" i="5" s="1"/>
  <c r="U28" i="5"/>
  <c r="T28" i="5"/>
  <c r="S28" i="5"/>
  <c r="S27" i="5" s="1"/>
  <c r="R28" i="5"/>
  <c r="Q28" i="5"/>
  <c r="Q27" i="5" s="1"/>
  <c r="P28" i="5"/>
  <c r="O28" i="5"/>
  <c r="N28" i="5"/>
  <c r="N27" i="5" s="1"/>
  <c r="M28" i="5"/>
  <c r="M27" i="5" s="1"/>
  <c r="L28" i="5"/>
  <c r="K28" i="5"/>
  <c r="J28" i="5"/>
  <c r="J27" i="5" s="1"/>
  <c r="I28" i="5"/>
  <c r="H28" i="5"/>
  <c r="G28" i="5"/>
  <c r="G27" i="5" s="1"/>
  <c r="F28" i="5"/>
  <c r="E28" i="5"/>
  <c r="E27" i="5" s="1"/>
  <c r="D28" i="5"/>
  <c r="C28" i="5"/>
  <c r="X27" i="5"/>
  <c r="U27" i="5"/>
  <c r="T27" i="5"/>
  <c r="P27" i="5"/>
  <c r="L27" i="5"/>
  <c r="I27" i="5"/>
  <c r="H27" i="5"/>
  <c r="D27" i="5"/>
  <c r="X26" i="5"/>
  <c r="W26" i="5"/>
  <c r="V26" i="5"/>
  <c r="U26" i="5"/>
  <c r="T26" i="5"/>
  <c r="T24" i="5" s="1"/>
  <c r="S26" i="5"/>
  <c r="R26" i="5"/>
  <c r="Q26" i="5"/>
  <c r="P26" i="5"/>
  <c r="O26" i="5"/>
  <c r="O24" i="5" s="1"/>
  <c r="N26" i="5"/>
  <c r="M26" i="5"/>
  <c r="L26" i="5"/>
  <c r="K26" i="5"/>
  <c r="J26" i="5"/>
  <c r="I26" i="5"/>
  <c r="H26" i="5"/>
  <c r="H24" i="5" s="1"/>
  <c r="G26" i="5"/>
  <c r="F26" i="5"/>
  <c r="E26" i="5"/>
  <c r="D26" i="5"/>
  <c r="C26" i="5"/>
  <c r="C24" i="5" s="1"/>
  <c r="X25" i="5"/>
  <c r="W25" i="5"/>
  <c r="W24" i="5" s="1"/>
  <c r="V25" i="5"/>
  <c r="V24" i="5" s="1"/>
  <c r="V21" i="5" s="1"/>
  <c r="U25" i="5"/>
  <c r="T25" i="5"/>
  <c r="S25" i="5"/>
  <c r="S24" i="5" s="1"/>
  <c r="R25" i="5"/>
  <c r="Q25" i="5"/>
  <c r="P25" i="5"/>
  <c r="P24" i="5" s="1"/>
  <c r="O25" i="5"/>
  <c r="N25" i="5"/>
  <c r="N24" i="5" s="1"/>
  <c r="M25" i="5"/>
  <c r="L25" i="5"/>
  <c r="K25" i="5"/>
  <c r="K24" i="5" s="1"/>
  <c r="J25" i="5"/>
  <c r="J24" i="5" s="1"/>
  <c r="J21" i="5" s="1"/>
  <c r="I25" i="5"/>
  <c r="H25" i="5"/>
  <c r="G25" i="5"/>
  <c r="G24" i="5" s="1"/>
  <c r="F25" i="5"/>
  <c r="E25" i="5"/>
  <c r="D25" i="5"/>
  <c r="D24" i="5" s="1"/>
  <c r="C25" i="5"/>
  <c r="X24" i="5"/>
  <c r="U24" i="5"/>
  <c r="U21" i="5" s="1"/>
  <c r="R24" i="5"/>
  <c r="Q24" i="5"/>
  <c r="M24" i="5"/>
  <c r="L24" i="5"/>
  <c r="I24" i="5"/>
  <c r="I21" i="5" s="1"/>
  <c r="F24" i="5"/>
  <c r="E24" i="5"/>
  <c r="X23" i="5"/>
  <c r="W23" i="5"/>
  <c r="V23" i="5"/>
  <c r="U23" i="5"/>
  <c r="T23" i="5"/>
  <c r="S23" i="5"/>
  <c r="R23" i="5"/>
  <c r="Q23" i="5"/>
  <c r="Q21" i="5" s="1"/>
  <c r="P23" i="5"/>
  <c r="O23" i="5"/>
  <c r="N23" i="5"/>
  <c r="M23" i="5"/>
  <c r="L23" i="5"/>
  <c r="K23" i="5"/>
  <c r="J23" i="5"/>
  <c r="I23" i="5"/>
  <c r="H23" i="5"/>
  <c r="G23" i="5"/>
  <c r="F23" i="5"/>
  <c r="E23" i="5"/>
  <c r="E21" i="5" s="1"/>
  <c r="D23" i="5"/>
  <c r="C23" i="5"/>
  <c r="X22" i="5"/>
  <c r="W22" i="5"/>
  <c r="V22" i="5"/>
  <c r="U22" i="5"/>
  <c r="T22" i="5"/>
  <c r="S22" i="5"/>
  <c r="R22" i="5"/>
  <c r="Q22" i="5"/>
  <c r="P22" i="5"/>
  <c r="P21" i="5" s="1"/>
  <c r="O22" i="5"/>
  <c r="N22" i="5"/>
  <c r="M22" i="5"/>
  <c r="L22" i="5"/>
  <c r="K22" i="5"/>
  <c r="J22" i="5"/>
  <c r="I22" i="5"/>
  <c r="H22" i="5"/>
  <c r="G22" i="5"/>
  <c r="F22" i="5"/>
  <c r="E22" i="5"/>
  <c r="D22" i="5"/>
  <c r="D21" i="5" s="1"/>
  <c r="C22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X17" i="5"/>
  <c r="X15" i="5" s="1"/>
  <c r="W17" i="5"/>
  <c r="V17" i="5"/>
  <c r="U17" i="5"/>
  <c r="T17" i="5"/>
  <c r="S17" i="5"/>
  <c r="R17" i="5"/>
  <c r="Q17" i="5"/>
  <c r="P17" i="5"/>
  <c r="P15" i="5" s="1"/>
  <c r="O17" i="5"/>
  <c r="N17" i="5"/>
  <c r="M17" i="5"/>
  <c r="L17" i="5"/>
  <c r="L15" i="5" s="1"/>
  <c r="K17" i="5"/>
  <c r="J17" i="5"/>
  <c r="I17" i="5"/>
  <c r="H17" i="5"/>
  <c r="G17" i="5"/>
  <c r="F17" i="5"/>
  <c r="E17" i="5"/>
  <c r="D17" i="5"/>
  <c r="D15" i="5" s="1"/>
  <c r="C17" i="5"/>
  <c r="X16" i="5"/>
  <c r="W16" i="5"/>
  <c r="W15" i="5" s="1"/>
  <c r="V16" i="5"/>
  <c r="U16" i="5"/>
  <c r="T16" i="5"/>
  <c r="T15" i="5" s="1"/>
  <c r="S16" i="5"/>
  <c r="S15" i="5" s="1"/>
  <c r="R16" i="5"/>
  <c r="R15" i="5" s="1"/>
  <c r="Q16" i="5"/>
  <c r="P16" i="5"/>
  <c r="O16" i="5"/>
  <c r="O15" i="5" s="1"/>
  <c r="N16" i="5"/>
  <c r="N15" i="5" s="1"/>
  <c r="M16" i="5"/>
  <c r="L16" i="5"/>
  <c r="K16" i="5"/>
  <c r="K15" i="5" s="1"/>
  <c r="J16" i="5"/>
  <c r="I16" i="5"/>
  <c r="H16" i="5"/>
  <c r="H15" i="5" s="1"/>
  <c r="G16" i="5"/>
  <c r="G15" i="5" s="1"/>
  <c r="F16" i="5"/>
  <c r="F15" i="5" s="1"/>
  <c r="E16" i="5"/>
  <c r="D16" i="5"/>
  <c r="C16" i="5"/>
  <c r="C15" i="5" s="1"/>
  <c r="V15" i="5"/>
  <c r="U15" i="5"/>
  <c r="Q15" i="5"/>
  <c r="Q10" i="5" s="1"/>
  <c r="M15" i="5"/>
  <c r="J15" i="5"/>
  <c r="I15" i="5"/>
  <c r="E15" i="5"/>
  <c r="E10" i="5" s="1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X13" i="5"/>
  <c r="X11" i="5" s="1"/>
  <c r="W13" i="5"/>
  <c r="V13" i="5"/>
  <c r="U13" i="5"/>
  <c r="T13" i="5"/>
  <c r="T11" i="5" s="1"/>
  <c r="T10" i="5" s="1"/>
  <c r="S13" i="5"/>
  <c r="R13" i="5"/>
  <c r="Q13" i="5"/>
  <c r="P13" i="5"/>
  <c r="O13" i="5"/>
  <c r="N13" i="5"/>
  <c r="M13" i="5"/>
  <c r="L13" i="5"/>
  <c r="L11" i="5" s="1"/>
  <c r="K13" i="5"/>
  <c r="J13" i="5"/>
  <c r="I13" i="5"/>
  <c r="H13" i="5"/>
  <c r="H11" i="5" s="1"/>
  <c r="H10" i="5" s="1"/>
  <c r="G13" i="5"/>
  <c r="F13" i="5"/>
  <c r="E13" i="5"/>
  <c r="D13" i="5"/>
  <c r="C13" i="5"/>
  <c r="X12" i="5"/>
  <c r="W12" i="5"/>
  <c r="W11" i="5" s="1"/>
  <c r="V12" i="5"/>
  <c r="V11" i="5" s="1"/>
  <c r="V10" i="5" s="1"/>
  <c r="U12" i="5"/>
  <c r="T12" i="5"/>
  <c r="S12" i="5"/>
  <c r="S11" i="5" s="1"/>
  <c r="S10" i="5" s="1"/>
  <c r="R12" i="5"/>
  <c r="Q12" i="5"/>
  <c r="P12" i="5"/>
  <c r="P11" i="5" s="1"/>
  <c r="P10" i="5" s="1"/>
  <c r="P8" i="5" s="1"/>
  <c r="O12" i="5"/>
  <c r="O11" i="5" s="1"/>
  <c r="N12" i="5"/>
  <c r="N11" i="5" s="1"/>
  <c r="M12" i="5"/>
  <c r="L12" i="5"/>
  <c r="K12" i="5"/>
  <c r="K11" i="5" s="1"/>
  <c r="J12" i="5"/>
  <c r="J11" i="5" s="1"/>
  <c r="J10" i="5" s="1"/>
  <c r="I12" i="5"/>
  <c r="H12" i="5"/>
  <c r="G12" i="5"/>
  <c r="G11" i="5" s="1"/>
  <c r="G10" i="5" s="1"/>
  <c r="F12" i="5"/>
  <c r="E12" i="5"/>
  <c r="D12" i="5"/>
  <c r="D11" i="5" s="1"/>
  <c r="D10" i="5" s="1"/>
  <c r="D8" i="5" s="1"/>
  <c r="C12" i="5"/>
  <c r="C11" i="5" s="1"/>
  <c r="U11" i="5"/>
  <c r="U10" i="5" s="1"/>
  <c r="R11" i="5"/>
  <c r="Q11" i="5"/>
  <c r="M11" i="5"/>
  <c r="M10" i="5" s="1"/>
  <c r="I11" i="5"/>
  <c r="I10" i="5" s="1"/>
  <c r="F11" i="5"/>
  <c r="F10" i="5" s="1"/>
  <c r="E11" i="5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X190" i="6"/>
  <c r="W190" i="6"/>
  <c r="V190" i="6"/>
  <c r="U190" i="6"/>
  <c r="T190" i="6"/>
  <c r="S190" i="6"/>
  <c r="R190" i="6"/>
  <c r="Q190" i="6"/>
  <c r="P190" i="6"/>
  <c r="O190" i="6"/>
  <c r="N190" i="6"/>
  <c r="N187" i="6" s="1"/>
  <c r="M190" i="6"/>
  <c r="L190" i="6"/>
  <c r="K190" i="6"/>
  <c r="J190" i="6"/>
  <c r="I190" i="6"/>
  <c r="H190" i="6"/>
  <c r="G190" i="6"/>
  <c r="F190" i="6"/>
  <c r="E190" i="6"/>
  <c r="D190" i="6"/>
  <c r="C190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X188" i="6"/>
  <c r="X187" i="6" s="1"/>
  <c r="W188" i="6"/>
  <c r="W187" i="6" s="1"/>
  <c r="V188" i="6"/>
  <c r="V187" i="6" s="1"/>
  <c r="U188" i="6"/>
  <c r="T188" i="6"/>
  <c r="S188" i="6"/>
  <c r="R188" i="6"/>
  <c r="Q188" i="6"/>
  <c r="P188" i="6"/>
  <c r="O188" i="6"/>
  <c r="O187" i="6" s="1"/>
  <c r="N188" i="6"/>
  <c r="M188" i="6"/>
  <c r="M187" i="6" s="1"/>
  <c r="L188" i="6"/>
  <c r="L187" i="6" s="1"/>
  <c r="K188" i="6"/>
  <c r="K187" i="6" s="1"/>
  <c r="J188" i="6"/>
  <c r="J187" i="6" s="1"/>
  <c r="I188" i="6"/>
  <c r="H188" i="6"/>
  <c r="G188" i="6"/>
  <c r="F188" i="6"/>
  <c r="E188" i="6"/>
  <c r="D188" i="6"/>
  <c r="C188" i="6"/>
  <c r="C187" i="6" s="1"/>
  <c r="U187" i="6"/>
  <c r="T187" i="6"/>
  <c r="S187" i="6"/>
  <c r="R187" i="6"/>
  <c r="Q187" i="6"/>
  <c r="P187" i="6"/>
  <c r="I187" i="6"/>
  <c r="H187" i="6"/>
  <c r="G187" i="6"/>
  <c r="F187" i="6"/>
  <c r="E187" i="6"/>
  <c r="D187" i="6"/>
  <c r="X185" i="6"/>
  <c r="W185" i="6"/>
  <c r="V185" i="6"/>
  <c r="U185" i="6"/>
  <c r="U177" i="6" s="1"/>
  <c r="U194" i="6" s="1"/>
  <c r="T185" i="6"/>
  <c r="S185" i="6"/>
  <c r="R185" i="6"/>
  <c r="Q185" i="6"/>
  <c r="P185" i="6"/>
  <c r="O185" i="6"/>
  <c r="N185" i="6"/>
  <c r="M185" i="6"/>
  <c r="L185" i="6"/>
  <c r="K185" i="6"/>
  <c r="J185" i="6"/>
  <c r="I185" i="6"/>
  <c r="I177" i="6" s="1"/>
  <c r="I194" i="6" s="1"/>
  <c r="H185" i="6"/>
  <c r="G185" i="6"/>
  <c r="F185" i="6"/>
  <c r="E185" i="6"/>
  <c r="D185" i="6"/>
  <c r="C185" i="6"/>
  <c r="X184" i="6"/>
  <c r="W184" i="6"/>
  <c r="V184" i="6"/>
  <c r="U184" i="6"/>
  <c r="T184" i="6"/>
  <c r="T177" i="6" s="1"/>
  <c r="T194" i="6" s="1"/>
  <c r="S184" i="6"/>
  <c r="R184" i="6"/>
  <c r="Q184" i="6"/>
  <c r="P184" i="6"/>
  <c r="O184" i="6"/>
  <c r="N184" i="6"/>
  <c r="M184" i="6"/>
  <c r="L184" i="6"/>
  <c r="K184" i="6"/>
  <c r="J184" i="6"/>
  <c r="I184" i="6"/>
  <c r="H184" i="6"/>
  <c r="H177" i="6" s="1"/>
  <c r="H194" i="6" s="1"/>
  <c r="G184" i="6"/>
  <c r="F184" i="6"/>
  <c r="E184" i="6"/>
  <c r="D184" i="6"/>
  <c r="C184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X180" i="6"/>
  <c r="W180" i="6"/>
  <c r="V180" i="6"/>
  <c r="U180" i="6"/>
  <c r="T180" i="6"/>
  <c r="S180" i="6"/>
  <c r="R180" i="6"/>
  <c r="Q180" i="6"/>
  <c r="Q177" i="6" s="1"/>
  <c r="Q194" i="6" s="1"/>
  <c r="P180" i="6"/>
  <c r="O180" i="6"/>
  <c r="N180" i="6"/>
  <c r="M180" i="6"/>
  <c r="L180" i="6"/>
  <c r="K180" i="6"/>
  <c r="J180" i="6"/>
  <c r="I180" i="6"/>
  <c r="H180" i="6"/>
  <c r="G180" i="6"/>
  <c r="F180" i="6"/>
  <c r="E180" i="6"/>
  <c r="E177" i="6" s="1"/>
  <c r="E194" i="6" s="1"/>
  <c r="D180" i="6"/>
  <c r="C180" i="6"/>
  <c r="X179" i="6"/>
  <c r="W179" i="6"/>
  <c r="V179" i="6"/>
  <c r="U179" i="6"/>
  <c r="T179" i="6"/>
  <c r="S179" i="6"/>
  <c r="S177" i="6" s="1"/>
  <c r="S194" i="6" s="1"/>
  <c r="R179" i="6"/>
  <c r="Q179" i="6"/>
  <c r="P179" i="6"/>
  <c r="O179" i="6"/>
  <c r="N179" i="6"/>
  <c r="M179" i="6"/>
  <c r="L179" i="6"/>
  <c r="K179" i="6"/>
  <c r="J179" i="6"/>
  <c r="I179" i="6"/>
  <c r="H179" i="6"/>
  <c r="G179" i="6"/>
  <c r="G177" i="6" s="1"/>
  <c r="G194" i="6" s="1"/>
  <c r="F179" i="6"/>
  <c r="E179" i="6"/>
  <c r="D179" i="6"/>
  <c r="C179" i="6"/>
  <c r="X178" i="6"/>
  <c r="W178" i="6"/>
  <c r="V178" i="6"/>
  <c r="U178" i="6"/>
  <c r="T178" i="6"/>
  <c r="S178" i="6"/>
  <c r="R178" i="6"/>
  <c r="R177" i="6" s="1"/>
  <c r="R194" i="6" s="1"/>
  <c r="Q178" i="6"/>
  <c r="P178" i="6"/>
  <c r="P177" i="6" s="1"/>
  <c r="P194" i="6" s="1"/>
  <c r="O178" i="6"/>
  <c r="O177" i="6" s="1"/>
  <c r="O194" i="6" s="1"/>
  <c r="N178" i="6"/>
  <c r="N177" i="6" s="1"/>
  <c r="N194" i="6" s="1"/>
  <c r="M178" i="6"/>
  <c r="M177" i="6" s="1"/>
  <c r="L178" i="6"/>
  <c r="K178" i="6"/>
  <c r="J178" i="6"/>
  <c r="I178" i="6"/>
  <c r="H178" i="6"/>
  <c r="G178" i="6"/>
  <c r="F178" i="6"/>
  <c r="F177" i="6" s="1"/>
  <c r="F194" i="6" s="1"/>
  <c r="E178" i="6"/>
  <c r="D178" i="6"/>
  <c r="D177" i="6" s="1"/>
  <c r="D194" i="6" s="1"/>
  <c r="C178" i="6"/>
  <c r="C177" i="6" s="1"/>
  <c r="C194" i="6" s="1"/>
  <c r="X177" i="6"/>
  <c r="X194" i="6" s="1"/>
  <c r="W177" i="6"/>
  <c r="V177" i="6"/>
  <c r="L177" i="6"/>
  <c r="K177" i="6"/>
  <c r="J177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X52" i="6"/>
  <c r="W52" i="6"/>
  <c r="V52" i="6"/>
  <c r="U52" i="6"/>
  <c r="T52" i="6"/>
  <c r="S52" i="6"/>
  <c r="S50" i="6" s="1"/>
  <c r="R52" i="6"/>
  <c r="Q52" i="6"/>
  <c r="P52" i="6"/>
  <c r="O52" i="6"/>
  <c r="N52" i="6"/>
  <c r="M52" i="6"/>
  <c r="L52" i="6"/>
  <c r="K52" i="6"/>
  <c r="J52" i="6"/>
  <c r="I52" i="6"/>
  <c r="H52" i="6"/>
  <c r="G52" i="6"/>
  <c r="G50" i="6" s="1"/>
  <c r="F52" i="6"/>
  <c r="E52" i="6"/>
  <c r="D52" i="6"/>
  <c r="C52" i="6"/>
  <c r="X51" i="6"/>
  <c r="W51" i="6"/>
  <c r="V51" i="6"/>
  <c r="U51" i="6"/>
  <c r="T51" i="6"/>
  <c r="S51" i="6"/>
  <c r="R51" i="6"/>
  <c r="R50" i="6" s="1"/>
  <c r="Q51" i="6"/>
  <c r="P51" i="6"/>
  <c r="P50" i="6" s="1"/>
  <c r="O51" i="6"/>
  <c r="O50" i="6" s="1"/>
  <c r="N51" i="6"/>
  <c r="N50" i="6" s="1"/>
  <c r="M51" i="6"/>
  <c r="M50" i="6" s="1"/>
  <c r="L51" i="6"/>
  <c r="K51" i="6"/>
  <c r="J51" i="6"/>
  <c r="I51" i="6"/>
  <c r="H51" i="6"/>
  <c r="G51" i="6"/>
  <c r="F51" i="6"/>
  <c r="F50" i="6" s="1"/>
  <c r="E51" i="6"/>
  <c r="D51" i="6"/>
  <c r="D50" i="6" s="1"/>
  <c r="C51" i="6"/>
  <c r="C50" i="6" s="1"/>
  <c r="X50" i="6"/>
  <c r="W50" i="6"/>
  <c r="V50" i="6"/>
  <c r="U50" i="6"/>
  <c r="T50" i="6"/>
  <c r="Q50" i="6"/>
  <c r="L50" i="6"/>
  <c r="K50" i="6"/>
  <c r="J50" i="6"/>
  <c r="I50" i="6"/>
  <c r="H50" i="6"/>
  <c r="E50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X47" i="6"/>
  <c r="W47" i="6"/>
  <c r="V47" i="6"/>
  <c r="U47" i="6"/>
  <c r="T47" i="6"/>
  <c r="S47" i="6"/>
  <c r="R47" i="6"/>
  <c r="Q47" i="6"/>
  <c r="P47" i="6"/>
  <c r="O47" i="6"/>
  <c r="O45" i="6" s="1"/>
  <c r="N47" i="6"/>
  <c r="M47" i="6"/>
  <c r="L47" i="6"/>
  <c r="K47" i="6"/>
  <c r="J47" i="6"/>
  <c r="I47" i="6"/>
  <c r="H47" i="6"/>
  <c r="G47" i="6"/>
  <c r="F47" i="6"/>
  <c r="E47" i="6"/>
  <c r="D47" i="6"/>
  <c r="C47" i="6"/>
  <c r="C45" i="6" s="1"/>
  <c r="X46" i="6"/>
  <c r="X45" i="6" s="1"/>
  <c r="W46" i="6"/>
  <c r="W45" i="6" s="1"/>
  <c r="V46" i="6"/>
  <c r="V45" i="6" s="1"/>
  <c r="U46" i="6"/>
  <c r="U45" i="6" s="1"/>
  <c r="T46" i="6"/>
  <c r="S46" i="6"/>
  <c r="R46" i="6"/>
  <c r="R45" i="6" s="1"/>
  <c r="Q46" i="6"/>
  <c r="P46" i="6"/>
  <c r="O46" i="6"/>
  <c r="N46" i="6"/>
  <c r="N45" i="6" s="1"/>
  <c r="N40" i="6" s="1"/>
  <c r="M46" i="6"/>
  <c r="L46" i="6"/>
  <c r="L45" i="6" s="1"/>
  <c r="K46" i="6"/>
  <c r="K45" i="6" s="1"/>
  <c r="J46" i="6"/>
  <c r="J45" i="6" s="1"/>
  <c r="I46" i="6"/>
  <c r="I45" i="6" s="1"/>
  <c r="H46" i="6"/>
  <c r="G46" i="6"/>
  <c r="F46" i="6"/>
  <c r="F45" i="6" s="1"/>
  <c r="E46" i="6"/>
  <c r="D46" i="6"/>
  <c r="C46" i="6"/>
  <c r="T45" i="6"/>
  <c r="S45" i="6"/>
  <c r="Q45" i="6"/>
  <c r="P45" i="6"/>
  <c r="M45" i="6"/>
  <c r="H45" i="6"/>
  <c r="G45" i="6"/>
  <c r="E45" i="6"/>
  <c r="D45" i="6"/>
  <c r="X44" i="6"/>
  <c r="X42" i="6" s="1"/>
  <c r="X40" i="6" s="1"/>
  <c r="W44" i="6"/>
  <c r="V44" i="6"/>
  <c r="U44" i="6"/>
  <c r="T44" i="6"/>
  <c r="S44" i="6"/>
  <c r="R44" i="6"/>
  <c r="Q44" i="6"/>
  <c r="P44" i="6"/>
  <c r="O44" i="6"/>
  <c r="N44" i="6"/>
  <c r="M44" i="6"/>
  <c r="L44" i="6"/>
  <c r="L42" i="6" s="1"/>
  <c r="L40" i="6" s="1"/>
  <c r="K44" i="6"/>
  <c r="J44" i="6"/>
  <c r="I44" i="6"/>
  <c r="H44" i="6"/>
  <c r="G44" i="6"/>
  <c r="F44" i="6"/>
  <c r="E44" i="6"/>
  <c r="D44" i="6"/>
  <c r="C44" i="6"/>
  <c r="X43" i="6"/>
  <c r="W43" i="6"/>
  <c r="W42" i="6" s="1"/>
  <c r="V43" i="6"/>
  <c r="U43" i="6"/>
  <c r="U42" i="6" s="1"/>
  <c r="T43" i="6"/>
  <c r="T42" i="6" s="1"/>
  <c r="T40" i="6" s="1"/>
  <c r="S43" i="6"/>
  <c r="S42" i="6" s="1"/>
  <c r="S40" i="6" s="1"/>
  <c r="R43" i="6"/>
  <c r="R42" i="6" s="1"/>
  <c r="Q43" i="6"/>
  <c r="P43" i="6"/>
  <c r="O43" i="6"/>
  <c r="O42" i="6" s="1"/>
  <c r="O40" i="6" s="1"/>
  <c r="N43" i="6"/>
  <c r="M43" i="6"/>
  <c r="L43" i="6"/>
  <c r="K43" i="6"/>
  <c r="K42" i="6" s="1"/>
  <c r="J43" i="6"/>
  <c r="I43" i="6"/>
  <c r="I42" i="6" s="1"/>
  <c r="H43" i="6"/>
  <c r="H42" i="6" s="1"/>
  <c r="H40" i="6" s="1"/>
  <c r="G43" i="6"/>
  <c r="G42" i="6" s="1"/>
  <c r="F43" i="6"/>
  <c r="F42" i="6" s="1"/>
  <c r="E43" i="6"/>
  <c r="D43" i="6"/>
  <c r="C43" i="6"/>
  <c r="C42" i="6" s="1"/>
  <c r="C40" i="6" s="1"/>
  <c r="V42" i="6"/>
  <c r="Q42" i="6"/>
  <c r="P42" i="6"/>
  <c r="N42" i="6"/>
  <c r="M42" i="6"/>
  <c r="J42" i="6"/>
  <c r="E42" i="6"/>
  <c r="D42" i="6"/>
  <c r="X41" i="6"/>
  <c r="W41" i="6"/>
  <c r="V41" i="6"/>
  <c r="U41" i="6"/>
  <c r="T41" i="6"/>
  <c r="S41" i="6"/>
  <c r="R41" i="6"/>
  <c r="Q41" i="6"/>
  <c r="Q40" i="6" s="1"/>
  <c r="P41" i="6"/>
  <c r="P40" i="6" s="1"/>
  <c r="O41" i="6"/>
  <c r="N41" i="6"/>
  <c r="M41" i="6"/>
  <c r="M40" i="6" s="1"/>
  <c r="L41" i="6"/>
  <c r="K41" i="6"/>
  <c r="J41" i="6"/>
  <c r="I41" i="6"/>
  <c r="H41" i="6"/>
  <c r="G41" i="6"/>
  <c r="F41" i="6"/>
  <c r="E41" i="6"/>
  <c r="E40" i="6" s="1"/>
  <c r="D41" i="6"/>
  <c r="D40" i="6" s="1"/>
  <c r="C41" i="6"/>
  <c r="X38" i="6"/>
  <c r="W38" i="6"/>
  <c r="V38" i="6"/>
  <c r="U38" i="6"/>
  <c r="T38" i="6"/>
  <c r="S38" i="6"/>
  <c r="S36" i="6" s="1"/>
  <c r="R38" i="6"/>
  <c r="Q38" i="6"/>
  <c r="P38" i="6"/>
  <c r="P36" i="6" s="1"/>
  <c r="O38" i="6"/>
  <c r="N38" i="6"/>
  <c r="M38" i="6"/>
  <c r="L38" i="6"/>
  <c r="K38" i="6"/>
  <c r="J38" i="6"/>
  <c r="I38" i="6"/>
  <c r="H38" i="6"/>
  <c r="G38" i="6"/>
  <c r="G36" i="6" s="1"/>
  <c r="F38" i="6"/>
  <c r="E38" i="6"/>
  <c r="D38" i="6"/>
  <c r="D36" i="6" s="1"/>
  <c r="C38" i="6"/>
  <c r="X37" i="6"/>
  <c r="W37" i="6"/>
  <c r="V37" i="6"/>
  <c r="V36" i="6" s="1"/>
  <c r="U37" i="6"/>
  <c r="T37" i="6"/>
  <c r="S37" i="6"/>
  <c r="R37" i="6"/>
  <c r="R36" i="6" s="1"/>
  <c r="Q37" i="6"/>
  <c r="P37" i="6"/>
  <c r="O37" i="6"/>
  <c r="O36" i="6" s="1"/>
  <c r="N37" i="6"/>
  <c r="N36" i="6" s="1"/>
  <c r="M37" i="6"/>
  <c r="M36" i="6" s="1"/>
  <c r="L37" i="6"/>
  <c r="K37" i="6"/>
  <c r="J37" i="6"/>
  <c r="J36" i="6" s="1"/>
  <c r="I37" i="6"/>
  <c r="H37" i="6"/>
  <c r="G37" i="6"/>
  <c r="F37" i="6"/>
  <c r="F36" i="6" s="1"/>
  <c r="E37" i="6"/>
  <c r="D37" i="6"/>
  <c r="C37" i="6"/>
  <c r="C36" i="6" s="1"/>
  <c r="X36" i="6"/>
  <c r="W36" i="6"/>
  <c r="U36" i="6"/>
  <c r="T36" i="6"/>
  <c r="Q36" i="6"/>
  <c r="L36" i="6"/>
  <c r="K36" i="6"/>
  <c r="I36" i="6"/>
  <c r="H36" i="6"/>
  <c r="E36" i="6"/>
  <c r="X34" i="6"/>
  <c r="W34" i="6"/>
  <c r="V34" i="6"/>
  <c r="U34" i="6"/>
  <c r="T34" i="6"/>
  <c r="S34" i="6"/>
  <c r="R34" i="6"/>
  <c r="Q34" i="6"/>
  <c r="P34" i="6"/>
  <c r="P31" i="6" s="1"/>
  <c r="O34" i="6"/>
  <c r="N34" i="6"/>
  <c r="M34" i="6"/>
  <c r="L34" i="6"/>
  <c r="K34" i="6"/>
  <c r="J34" i="6"/>
  <c r="I34" i="6"/>
  <c r="H34" i="6"/>
  <c r="G34" i="6"/>
  <c r="F34" i="6"/>
  <c r="E34" i="6"/>
  <c r="D34" i="6"/>
  <c r="D31" i="6" s="1"/>
  <c r="C34" i="6"/>
  <c r="X33" i="6"/>
  <c r="X31" i="6" s="1"/>
  <c r="W33" i="6"/>
  <c r="V33" i="6"/>
  <c r="U33" i="6"/>
  <c r="T33" i="6"/>
  <c r="S33" i="6"/>
  <c r="R33" i="6"/>
  <c r="Q33" i="6"/>
  <c r="P33" i="6"/>
  <c r="O33" i="6"/>
  <c r="O31" i="6" s="1"/>
  <c r="N33" i="6"/>
  <c r="M33" i="6"/>
  <c r="L33" i="6"/>
  <c r="L31" i="6" s="1"/>
  <c r="K33" i="6"/>
  <c r="J33" i="6"/>
  <c r="I33" i="6"/>
  <c r="H33" i="6"/>
  <c r="G33" i="6"/>
  <c r="F33" i="6"/>
  <c r="E33" i="6"/>
  <c r="D33" i="6"/>
  <c r="C33" i="6"/>
  <c r="C31" i="6" s="1"/>
  <c r="X32" i="6"/>
  <c r="W32" i="6"/>
  <c r="W31" i="6" s="1"/>
  <c r="V32" i="6"/>
  <c r="V31" i="6" s="1"/>
  <c r="U32" i="6"/>
  <c r="U31" i="6" s="1"/>
  <c r="T32" i="6"/>
  <c r="S32" i="6"/>
  <c r="R32" i="6"/>
  <c r="R31" i="6" s="1"/>
  <c r="Q32" i="6"/>
  <c r="P32" i="6"/>
  <c r="O32" i="6"/>
  <c r="N32" i="6"/>
  <c r="N31" i="6" s="1"/>
  <c r="M32" i="6"/>
  <c r="L32" i="6"/>
  <c r="K32" i="6"/>
  <c r="K31" i="6" s="1"/>
  <c r="J32" i="6"/>
  <c r="J31" i="6" s="1"/>
  <c r="I32" i="6"/>
  <c r="I31" i="6" s="1"/>
  <c r="H32" i="6"/>
  <c r="G32" i="6"/>
  <c r="F32" i="6"/>
  <c r="F31" i="6" s="1"/>
  <c r="E32" i="6"/>
  <c r="D32" i="6"/>
  <c r="C32" i="6"/>
  <c r="T31" i="6"/>
  <c r="S31" i="6"/>
  <c r="Q31" i="6"/>
  <c r="M31" i="6"/>
  <c r="H31" i="6"/>
  <c r="G31" i="6"/>
  <c r="E31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X29" i="6"/>
  <c r="W29" i="6"/>
  <c r="W27" i="6" s="1"/>
  <c r="V29" i="6"/>
  <c r="U29" i="6"/>
  <c r="T29" i="6"/>
  <c r="S29" i="6"/>
  <c r="R29" i="6"/>
  <c r="Q29" i="6"/>
  <c r="P29" i="6"/>
  <c r="O29" i="6"/>
  <c r="O27" i="6" s="1"/>
  <c r="N29" i="6"/>
  <c r="M29" i="6"/>
  <c r="L29" i="6"/>
  <c r="K29" i="6"/>
  <c r="K27" i="6" s="1"/>
  <c r="J29" i="6"/>
  <c r="I29" i="6"/>
  <c r="H29" i="6"/>
  <c r="G29" i="6"/>
  <c r="F29" i="6"/>
  <c r="E29" i="6"/>
  <c r="D29" i="6"/>
  <c r="C29" i="6"/>
  <c r="C27" i="6" s="1"/>
  <c r="X28" i="6"/>
  <c r="W28" i="6"/>
  <c r="V28" i="6"/>
  <c r="V27" i="6" s="1"/>
  <c r="V21" i="6" s="1"/>
  <c r="U28" i="6"/>
  <c r="T28" i="6"/>
  <c r="T27" i="6" s="1"/>
  <c r="S28" i="6"/>
  <c r="S27" i="6" s="1"/>
  <c r="R28" i="6"/>
  <c r="R27" i="6" s="1"/>
  <c r="Q28" i="6"/>
  <c r="Q27" i="6" s="1"/>
  <c r="P28" i="6"/>
  <c r="O28" i="6"/>
  <c r="N28" i="6"/>
  <c r="N27" i="6" s="1"/>
  <c r="M28" i="6"/>
  <c r="L28" i="6"/>
  <c r="K28" i="6"/>
  <c r="J28" i="6"/>
  <c r="J27" i="6" s="1"/>
  <c r="J21" i="6" s="1"/>
  <c r="I28" i="6"/>
  <c r="H28" i="6"/>
  <c r="H27" i="6" s="1"/>
  <c r="G28" i="6"/>
  <c r="G27" i="6" s="1"/>
  <c r="F28" i="6"/>
  <c r="F27" i="6" s="1"/>
  <c r="E28" i="6"/>
  <c r="E27" i="6" s="1"/>
  <c r="D28" i="6"/>
  <c r="C28" i="6"/>
  <c r="X27" i="6"/>
  <c r="U27" i="6"/>
  <c r="P27" i="6"/>
  <c r="M27" i="6"/>
  <c r="L27" i="6"/>
  <c r="I27" i="6"/>
  <c r="D27" i="6"/>
  <c r="X26" i="6"/>
  <c r="X24" i="6" s="1"/>
  <c r="W26" i="6"/>
  <c r="V26" i="6"/>
  <c r="U26" i="6"/>
  <c r="T26" i="6"/>
  <c r="T24" i="6" s="1"/>
  <c r="S26" i="6"/>
  <c r="R26" i="6"/>
  <c r="Q26" i="6"/>
  <c r="P26" i="6"/>
  <c r="P24" i="6" s="1"/>
  <c r="O26" i="6"/>
  <c r="N26" i="6"/>
  <c r="M26" i="6"/>
  <c r="L26" i="6"/>
  <c r="L24" i="6" s="1"/>
  <c r="K26" i="6"/>
  <c r="J26" i="6"/>
  <c r="I26" i="6"/>
  <c r="H26" i="6"/>
  <c r="H24" i="6" s="1"/>
  <c r="G26" i="6"/>
  <c r="F26" i="6"/>
  <c r="E26" i="6"/>
  <c r="D26" i="6"/>
  <c r="D24" i="6" s="1"/>
  <c r="C26" i="6"/>
  <c r="X25" i="6"/>
  <c r="W25" i="6"/>
  <c r="W24" i="6" s="1"/>
  <c r="V25" i="6"/>
  <c r="U25" i="6"/>
  <c r="T25" i="6"/>
  <c r="S25" i="6"/>
  <c r="S24" i="6" s="1"/>
  <c r="S21" i="6" s="1"/>
  <c r="R25" i="6"/>
  <c r="Q25" i="6"/>
  <c r="P25" i="6"/>
  <c r="O25" i="6"/>
  <c r="O24" i="6" s="1"/>
  <c r="O21" i="6" s="1"/>
  <c r="N25" i="6"/>
  <c r="N24" i="6" s="1"/>
  <c r="N21" i="6" s="1"/>
  <c r="M25" i="6"/>
  <c r="L25" i="6"/>
  <c r="K25" i="6"/>
  <c r="K24" i="6" s="1"/>
  <c r="J25" i="6"/>
  <c r="I25" i="6"/>
  <c r="H25" i="6"/>
  <c r="G25" i="6"/>
  <c r="G24" i="6" s="1"/>
  <c r="G21" i="6" s="1"/>
  <c r="F25" i="6"/>
  <c r="E25" i="6"/>
  <c r="D25" i="6"/>
  <c r="C25" i="6"/>
  <c r="C24" i="6" s="1"/>
  <c r="C21" i="6" s="1"/>
  <c r="V24" i="6"/>
  <c r="U24" i="6"/>
  <c r="R24" i="6"/>
  <c r="Q24" i="6"/>
  <c r="M24" i="6"/>
  <c r="J24" i="6"/>
  <c r="I24" i="6"/>
  <c r="F24" i="6"/>
  <c r="E24" i="6"/>
  <c r="X23" i="6"/>
  <c r="W23" i="6"/>
  <c r="V23" i="6"/>
  <c r="U23" i="6"/>
  <c r="T23" i="6"/>
  <c r="S23" i="6"/>
  <c r="R23" i="6"/>
  <c r="Q23" i="6"/>
  <c r="Q21" i="6" s="1"/>
  <c r="P23" i="6"/>
  <c r="O23" i="6"/>
  <c r="N23" i="6"/>
  <c r="M23" i="6"/>
  <c r="L23" i="6"/>
  <c r="K23" i="6"/>
  <c r="J23" i="6"/>
  <c r="I23" i="6"/>
  <c r="H23" i="6"/>
  <c r="G23" i="6"/>
  <c r="F23" i="6"/>
  <c r="E23" i="6"/>
  <c r="E21" i="6" s="1"/>
  <c r="D23" i="6"/>
  <c r="C23" i="6"/>
  <c r="X22" i="6"/>
  <c r="X21" i="6" s="1"/>
  <c r="W22" i="6"/>
  <c r="W21" i="6" s="1"/>
  <c r="V22" i="6"/>
  <c r="U22" i="6"/>
  <c r="T22" i="6"/>
  <c r="S22" i="6"/>
  <c r="R22" i="6"/>
  <c r="Q22" i="6"/>
  <c r="P22" i="6"/>
  <c r="O22" i="6"/>
  <c r="N22" i="6"/>
  <c r="M22" i="6"/>
  <c r="M21" i="6" s="1"/>
  <c r="L22" i="6"/>
  <c r="L21" i="6" s="1"/>
  <c r="K22" i="6"/>
  <c r="K21" i="6" s="1"/>
  <c r="J22" i="6"/>
  <c r="I22" i="6"/>
  <c r="H22" i="6"/>
  <c r="G22" i="6"/>
  <c r="F22" i="6"/>
  <c r="E22" i="6"/>
  <c r="D22" i="6"/>
  <c r="C22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X18" i="6"/>
  <c r="W18" i="6"/>
  <c r="V18" i="6"/>
  <c r="V15" i="6" s="1"/>
  <c r="U18" i="6"/>
  <c r="T18" i="6"/>
  <c r="S18" i="6"/>
  <c r="R18" i="6"/>
  <c r="Q18" i="6"/>
  <c r="P18" i="6"/>
  <c r="O18" i="6"/>
  <c r="N18" i="6"/>
  <c r="M18" i="6"/>
  <c r="M15" i="6" s="1"/>
  <c r="L18" i="6"/>
  <c r="K18" i="6"/>
  <c r="J18" i="6"/>
  <c r="J15" i="6" s="1"/>
  <c r="I18" i="6"/>
  <c r="H18" i="6"/>
  <c r="G18" i="6"/>
  <c r="F18" i="6"/>
  <c r="E18" i="6"/>
  <c r="E15" i="6" s="1"/>
  <c r="D18" i="6"/>
  <c r="C18" i="6"/>
  <c r="X17" i="6"/>
  <c r="X15" i="6" s="1"/>
  <c r="W17" i="6"/>
  <c r="V17" i="6"/>
  <c r="U17" i="6"/>
  <c r="U15" i="6" s="1"/>
  <c r="T17" i="6"/>
  <c r="S17" i="6"/>
  <c r="R17" i="6"/>
  <c r="Q17" i="6"/>
  <c r="P17" i="6"/>
  <c r="P15" i="6" s="1"/>
  <c r="O17" i="6"/>
  <c r="N17" i="6"/>
  <c r="M17" i="6"/>
  <c r="L17" i="6"/>
  <c r="L15" i="6" s="1"/>
  <c r="K17" i="6"/>
  <c r="J17" i="6"/>
  <c r="I17" i="6"/>
  <c r="I15" i="6" s="1"/>
  <c r="H17" i="6"/>
  <c r="G17" i="6"/>
  <c r="F17" i="6"/>
  <c r="E17" i="6"/>
  <c r="D17" i="6"/>
  <c r="D15" i="6" s="1"/>
  <c r="C17" i="6"/>
  <c r="X16" i="6"/>
  <c r="W16" i="6"/>
  <c r="W15" i="6" s="1"/>
  <c r="V16" i="6"/>
  <c r="U16" i="6"/>
  <c r="T16" i="6"/>
  <c r="T15" i="6" s="1"/>
  <c r="S16" i="6"/>
  <c r="S15" i="6" s="1"/>
  <c r="R16" i="6"/>
  <c r="R15" i="6" s="1"/>
  <c r="Q16" i="6"/>
  <c r="P16" i="6"/>
  <c r="O16" i="6"/>
  <c r="O15" i="6" s="1"/>
  <c r="N16" i="6"/>
  <c r="M16" i="6"/>
  <c r="L16" i="6"/>
  <c r="K16" i="6"/>
  <c r="K15" i="6" s="1"/>
  <c r="J16" i="6"/>
  <c r="I16" i="6"/>
  <c r="H16" i="6"/>
  <c r="H15" i="6" s="1"/>
  <c r="G16" i="6"/>
  <c r="G15" i="6" s="1"/>
  <c r="F16" i="6"/>
  <c r="F15" i="6" s="1"/>
  <c r="E16" i="6"/>
  <c r="D16" i="6"/>
  <c r="C16" i="6"/>
  <c r="C15" i="6" s="1"/>
  <c r="Q15" i="6"/>
  <c r="N15" i="6"/>
  <c r="X14" i="6"/>
  <c r="W14" i="6"/>
  <c r="V14" i="6"/>
  <c r="U14" i="6"/>
  <c r="U11" i="6" s="1"/>
  <c r="U10" i="6" s="1"/>
  <c r="T14" i="6"/>
  <c r="S14" i="6"/>
  <c r="R14" i="6"/>
  <c r="R11" i="6" s="1"/>
  <c r="Q14" i="6"/>
  <c r="P14" i="6"/>
  <c r="O14" i="6"/>
  <c r="N14" i="6"/>
  <c r="M14" i="6"/>
  <c r="L14" i="6"/>
  <c r="K14" i="6"/>
  <c r="J14" i="6"/>
  <c r="I14" i="6"/>
  <c r="I11" i="6" s="1"/>
  <c r="I10" i="6" s="1"/>
  <c r="H14" i="6"/>
  <c r="G14" i="6"/>
  <c r="F14" i="6"/>
  <c r="F11" i="6" s="1"/>
  <c r="E14" i="6"/>
  <c r="D14" i="6"/>
  <c r="C14" i="6"/>
  <c r="X13" i="6"/>
  <c r="X11" i="6" s="1"/>
  <c r="W13" i="6"/>
  <c r="V13" i="6"/>
  <c r="U13" i="6"/>
  <c r="T13" i="6"/>
  <c r="T11" i="6" s="1"/>
  <c r="T10" i="6" s="1"/>
  <c r="S13" i="6"/>
  <c r="R13" i="6"/>
  <c r="Q13" i="6"/>
  <c r="Q11" i="6" s="1"/>
  <c r="Q10" i="6" s="1"/>
  <c r="P13" i="6"/>
  <c r="O13" i="6"/>
  <c r="N13" i="6"/>
  <c r="M13" i="6"/>
  <c r="L13" i="6"/>
  <c r="L11" i="6" s="1"/>
  <c r="K13" i="6"/>
  <c r="J13" i="6"/>
  <c r="I13" i="6"/>
  <c r="H13" i="6"/>
  <c r="H11" i="6" s="1"/>
  <c r="H10" i="6" s="1"/>
  <c r="G13" i="6"/>
  <c r="F13" i="6"/>
  <c r="E13" i="6"/>
  <c r="E11" i="6" s="1"/>
  <c r="D13" i="6"/>
  <c r="C13" i="6"/>
  <c r="X12" i="6"/>
  <c r="W12" i="6"/>
  <c r="W11" i="6" s="1"/>
  <c r="W10" i="6" s="1"/>
  <c r="V12" i="6"/>
  <c r="U12" i="6"/>
  <c r="T12" i="6"/>
  <c r="S12" i="6"/>
  <c r="S11" i="6" s="1"/>
  <c r="R12" i="6"/>
  <c r="Q12" i="6"/>
  <c r="P12" i="6"/>
  <c r="P11" i="6" s="1"/>
  <c r="O12" i="6"/>
  <c r="O11" i="6" s="1"/>
  <c r="N12" i="6"/>
  <c r="N11" i="6" s="1"/>
  <c r="N10" i="6" s="1"/>
  <c r="M12" i="6"/>
  <c r="L12" i="6"/>
  <c r="K12" i="6"/>
  <c r="K11" i="6" s="1"/>
  <c r="J12" i="6"/>
  <c r="I12" i="6"/>
  <c r="H12" i="6"/>
  <c r="G12" i="6"/>
  <c r="G11" i="6" s="1"/>
  <c r="F12" i="6"/>
  <c r="E12" i="6"/>
  <c r="D12" i="6"/>
  <c r="D11" i="6" s="1"/>
  <c r="C12" i="6"/>
  <c r="C11" i="6" s="1"/>
  <c r="V11" i="6"/>
  <c r="M11" i="6"/>
  <c r="J11" i="6"/>
  <c r="X187" i="2" l="1"/>
  <c r="X194" i="2" s="1"/>
  <c r="E10" i="1"/>
  <c r="Q10" i="1"/>
  <c r="L21" i="1"/>
  <c r="H21" i="1"/>
  <c r="H8" i="1" s="1"/>
  <c r="T21" i="1"/>
  <c r="W194" i="1"/>
  <c r="F8" i="1"/>
  <c r="I8" i="1"/>
  <c r="U8" i="1"/>
  <c r="L8" i="1"/>
  <c r="K21" i="1"/>
  <c r="W21" i="1"/>
  <c r="X21" i="1"/>
  <c r="I40" i="1"/>
  <c r="U40" i="1"/>
  <c r="R10" i="1"/>
  <c r="R8" i="1" s="1"/>
  <c r="K10" i="1"/>
  <c r="W10" i="1"/>
  <c r="W8" i="1" s="1"/>
  <c r="T8" i="1"/>
  <c r="K40" i="1"/>
  <c r="M10" i="1"/>
  <c r="M8" i="1" s="1"/>
  <c r="N8" i="1"/>
  <c r="C10" i="1"/>
  <c r="C8" i="1" s="1"/>
  <c r="O10" i="1"/>
  <c r="O8" i="1" s="1"/>
  <c r="M21" i="1"/>
  <c r="E21" i="1"/>
  <c r="Q21" i="1"/>
  <c r="X8" i="1"/>
  <c r="N21" i="1"/>
  <c r="M40" i="1"/>
  <c r="D8" i="1"/>
  <c r="P8" i="1"/>
  <c r="X8" i="2"/>
  <c r="I21" i="2"/>
  <c r="U21" i="2"/>
  <c r="J21" i="2"/>
  <c r="V21" i="2"/>
  <c r="Q8" i="2"/>
  <c r="D21" i="2"/>
  <c r="D8" i="2" s="1"/>
  <c r="P21" i="2"/>
  <c r="P8" i="2" s="1"/>
  <c r="F40" i="2"/>
  <c r="F8" i="2" s="1"/>
  <c r="R40" i="2"/>
  <c r="K194" i="2"/>
  <c r="L194" i="2"/>
  <c r="G21" i="2"/>
  <c r="G8" i="2" s="1"/>
  <c r="S21" i="2"/>
  <c r="S8" i="2" s="1"/>
  <c r="W194" i="2"/>
  <c r="D194" i="2"/>
  <c r="P194" i="2"/>
  <c r="R194" i="2"/>
  <c r="I40" i="2"/>
  <c r="U40" i="2"/>
  <c r="N8" i="2"/>
  <c r="I8" i="2"/>
  <c r="U8" i="2"/>
  <c r="J8" i="2"/>
  <c r="V8" i="2"/>
  <c r="H21" i="2"/>
  <c r="H8" i="2" s="1"/>
  <c r="T21" i="2"/>
  <c r="T8" i="2" s="1"/>
  <c r="N21" i="2"/>
  <c r="J40" i="2"/>
  <c r="V40" i="2"/>
  <c r="Q40" i="2"/>
  <c r="M10" i="2"/>
  <c r="M8" i="2" s="1"/>
  <c r="K40" i="2"/>
  <c r="W40" i="2"/>
  <c r="K10" i="2"/>
  <c r="W10" i="2"/>
  <c r="R10" i="2"/>
  <c r="R8" i="2" s="1"/>
  <c r="K21" i="2"/>
  <c r="W21" i="2"/>
  <c r="L21" i="2"/>
  <c r="L8" i="2" s="1"/>
  <c r="X21" i="2"/>
  <c r="M40" i="2"/>
  <c r="E8" i="2"/>
  <c r="G194" i="2"/>
  <c r="S194" i="2"/>
  <c r="J194" i="2"/>
  <c r="V194" i="2"/>
  <c r="M10" i="3"/>
  <c r="N10" i="3"/>
  <c r="C8" i="3"/>
  <c r="O8" i="3"/>
  <c r="E40" i="3"/>
  <c r="Q40" i="3"/>
  <c r="L21" i="3"/>
  <c r="L8" i="3" s="1"/>
  <c r="L194" i="3"/>
  <c r="X194" i="3"/>
  <c r="E8" i="3"/>
  <c r="P40" i="3"/>
  <c r="K194" i="3"/>
  <c r="M194" i="3"/>
  <c r="H21" i="3"/>
  <c r="T21" i="3"/>
  <c r="W194" i="3"/>
  <c r="H8" i="3"/>
  <c r="T8" i="3"/>
  <c r="F8" i="3"/>
  <c r="R8" i="3"/>
  <c r="Q8" i="3"/>
  <c r="I8" i="3"/>
  <c r="U8" i="3"/>
  <c r="J21" i="3"/>
  <c r="J8" i="3" s="1"/>
  <c r="V21" i="3"/>
  <c r="V8" i="3" s="1"/>
  <c r="K21" i="3"/>
  <c r="K8" i="3" s="1"/>
  <c r="W21" i="3"/>
  <c r="W8" i="3" s="1"/>
  <c r="X21" i="3"/>
  <c r="X8" i="3"/>
  <c r="G10" i="3"/>
  <c r="G8" i="3" s="1"/>
  <c r="M40" i="3"/>
  <c r="D21" i="3"/>
  <c r="D8" i="3" s="1"/>
  <c r="P21" i="3"/>
  <c r="P8" i="3" s="1"/>
  <c r="E21" i="3"/>
  <c r="Q21" i="3"/>
  <c r="M21" i="3"/>
  <c r="N21" i="3"/>
  <c r="D40" i="3"/>
  <c r="F10" i="4"/>
  <c r="F8" i="4" s="1"/>
  <c r="H8" i="4"/>
  <c r="E40" i="4"/>
  <c r="Q40" i="4"/>
  <c r="L194" i="4"/>
  <c r="X194" i="4"/>
  <c r="L8" i="4"/>
  <c r="K8" i="4"/>
  <c r="W8" i="4"/>
  <c r="M21" i="4"/>
  <c r="K194" i="4"/>
  <c r="R10" i="4"/>
  <c r="R8" i="4" s="1"/>
  <c r="G40" i="4"/>
  <c r="G8" i="4" s="1"/>
  <c r="P40" i="4"/>
  <c r="W194" i="4"/>
  <c r="T10" i="4"/>
  <c r="T8" i="4" s="1"/>
  <c r="M8" i="4"/>
  <c r="N8" i="4"/>
  <c r="N40" i="4"/>
  <c r="X8" i="4"/>
  <c r="I21" i="4"/>
  <c r="U21" i="4"/>
  <c r="U8" i="4" s="1"/>
  <c r="I40" i="4"/>
  <c r="I8" i="4" s="1"/>
  <c r="U40" i="4"/>
  <c r="C10" i="4"/>
  <c r="C8" i="4" s="1"/>
  <c r="O10" i="4"/>
  <c r="O8" i="4" s="1"/>
  <c r="P8" i="4"/>
  <c r="E10" i="4"/>
  <c r="E8" i="4" s="1"/>
  <c r="Q10" i="4"/>
  <c r="Q8" i="4" s="1"/>
  <c r="D21" i="4"/>
  <c r="D8" i="4" s="1"/>
  <c r="P21" i="4"/>
  <c r="E21" i="4"/>
  <c r="Q21" i="4"/>
  <c r="K40" i="4"/>
  <c r="W40" i="4"/>
  <c r="F194" i="4"/>
  <c r="R194" i="4"/>
  <c r="H8" i="5"/>
  <c r="T8" i="5"/>
  <c r="G21" i="5"/>
  <c r="G8" i="5" s="1"/>
  <c r="S21" i="5"/>
  <c r="S8" i="5" s="1"/>
  <c r="J194" i="5"/>
  <c r="V194" i="5"/>
  <c r="K194" i="5"/>
  <c r="W194" i="5"/>
  <c r="I8" i="5"/>
  <c r="H21" i="5"/>
  <c r="T21" i="5"/>
  <c r="V8" i="5"/>
  <c r="J40" i="5"/>
  <c r="J8" i="5" s="1"/>
  <c r="Q8" i="5"/>
  <c r="K10" i="5"/>
  <c r="W10" i="5"/>
  <c r="W8" i="5" s="1"/>
  <c r="L10" i="5"/>
  <c r="X10" i="5"/>
  <c r="X8" i="5" s="1"/>
  <c r="N21" i="5"/>
  <c r="C21" i="5"/>
  <c r="O21" i="5"/>
  <c r="L194" i="5"/>
  <c r="M194" i="5"/>
  <c r="N194" i="5"/>
  <c r="R10" i="5"/>
  <c r="R8" i="5" s="1"/>
  <c r="E8" i="5"/>
  <c r="K21" i="5"/>
  <c r="W21" i="5"/>
  <c r="L21" i="5"/>
  <c r="X21" i="5"/>
  <c r="Q40" i="5"/>
  <c r="X194" i="5"/>
  <c r="U8" i="5"/>
  <c r="F40" i="5"/>
  <c r="F8" i="5" s="1"/>
  <c r="R40" i="5"/>
  <c r="C194" i="5"/>
  <c r="O194" i="5"/>
  <c r="D194" i="5"/>
  <c r="P194" i="5"/>
  <c r="N10" i="5"/>
  <c r="N8" i="5" s="1"/>
  <c r="M21" i="5"/>
  <c r="M8" i="5" s="1"/>
  <c r="N40" i="5"/>
  <c r="C10" i="5"/>
  <c r="O10" i="5"/>
  <c r="C40" i="5"/>
  <c r="O40" i="5"/>
  <c r="G10" i="6"/>
  <c r="S10" i="6"/>
  <c r="S8" i="6" s="1"/>
  <c r="F21" i="6"/>
  <c r="K10" i="6"/>
  <c r="K8" i="6" s="1"/>
  <c r="L10" i="6"/>
  <c r="L8" i="6" s="1"/>
  <c r="X10" i="6"/>
  <c r="X8" i="6" s="1"/>
  <c r="D21" i="6"/>
  <c r="P21" i="6"/>
  <c r="J40" i="6"/>
  <c r="J10" i="6"/>
  <c r="J8" i="6" s="1"/>
  <c r="M10" i="6"/>
  <c r="M8" i="6" s="1"/>
  <c r="J194" i="6"/>
  <c r="W8" i="6"/>
  <c r="V10" i="6"/>
  <c r="F40" i="6"/>
  <c r="R40" i="6"/>
  <c r="K194" i="6"/>
  <c r="N8" i="6"/>
  <c r="R21" i="6"/>
  <c r="G40" i="6"/>
  <c r="K40" i="6"/>
  <c r="W40" i="6"/>
  <c r="L194" i="6"/>
  <c r="C10" i="6"/>
  <c r="C8" i="6" s="1"/>
  <c r="O10" i="6"/>
  <c r="O8" i="6" s="1"/>
  <c r="H21" i="6"/>
  <c r="H8" i="6" s="1"/>
  <c r="T21" i="6"/>
  <c r="T8" i="6" s="1"/>
  <c r="I21" i="6"/>
  <c r="I8" i="6" s="1"/>
  <c r="U21" i="6"/>
  <c r="U8" i="6" s="1"/>
  <c r="V194" i="6"/>
  <c r="D10" i="6"/>
  <c r="P10" i="6"/>
  <c r="E10" i="6"/>
  <c r="E8" i="6" s="1"/>
  <c r="Q8" i="6"/>
  <c r="F10" i="6"/>
  <c r="R10" i="6"/>
  <c r="I40" i="6"/>
  <c r="U40" i="6"/>
  <c r="V40" i="6"/>
  <c r="W194" i="6"/>
  <c r="M194" i="6"/>
  <c r="K8" i="1" l="1"/>
  <c r="Q8" i="1"/>
  <c r="E8" i="1"/>
  <c r="W8" i="2"/>
  <c r="K8" i="2"/>
  <c r="N8" i="3"/>
  <c r="M8" i="3"/>
  <c r="L8" i="5"/>
  <c r="K8" i="5"/>
  <c r="O8" i="5"/>
  <c r="C8" i="5"/>
  <c r="D8" i="6"/>
  <c r="V8" i="6"/>
  <c r="R8" i="6"/>
  <c r="F8" i="6"/>
  <c r="P8" i="6"/>
  <c r="G8" i="6"/>
</calcChain>
</file>

<file path=xl/sharedStrings.xml><?xml version="1.0" encoding="utf-8"?>
<sst xmlns="http://schemas.openxmlformats.org/spreadsheetml/2006/main" count="1277" uniqueCount="199">
  <si>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</si>
  <si>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</si>
  <si>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</si>
  <si>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</si>
  <si>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</si>
  <si>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</si>
  <si>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</si>
  <si>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</si>
  <si>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</si>
  <si>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</si>
  <si>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</si>
  <si>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</si>
  <si>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</si>
  <si>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</si>
  <si>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</si>
  <si>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</si>
  <si>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</si>
  <si>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</si>
  <si>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</si>
  <si>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</si>
  <si>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</si>
  <si>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Vallemaggia</t>
  </si>
  <si>
    <t>Compr. Lavizzara</t>
  </si>
  <si>
    <t>Compr. Rovana</t>
  </si>
  <si>
    <t>Compr. Fondo Vallemaggia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</si>
  <si>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</si>
  <si>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</si>
  <si>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</si>
  <si>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</si>
  <si>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</si>
  <si>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</si>
  <si>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</si>
  <si>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</si>
  <si>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</si>
  <si>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</si>
  <si>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</si>
  <si>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</si>
  <si>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</si>
  <si>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</si>
  <si>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</si>
  <si>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</si>
  <si>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</si>
  <si>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</si>
  <si>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5269 Breggia</t>
  </si>
  <si>
    <t>5249 Castel San Pietro</t>
  </si>
  <si>
    <t>5250 Chiasso</t>
  </si>
  <si>
    <t>5251 Coldrerio</t>
  </si>
  <si>
    <t>5254 Mendrisio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</si>
  <si>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</si>
  <si>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</si>
  <si>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</si>
  <si>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</si>
  <si>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</si>
  <si>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</si>
  <si>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</si>
  <si>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</si>
  <si>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</si>
  <si>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</si>
  <si>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</si>
  <si>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</si>
  <si>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</si>
  <si>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</si>
  <si>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5154 Bissone</t>
  </si>
  <si>
    <t>5160 Brusino Arsizio</t>
  </si>
  <si>
    <t>5161 Cademario</t>
  </si>
  <si>
    <t>5162 Cadempino</t>
  </si>
  <si>
    <t>5167 Canobbio</t>
  </si>
  <si>
    <t>5226 Capriasca</t>
  </si>
  <si>
    <t>5171 Caslano</t>
  </si>
  <si>
    <t>5236 Collina d'Oro</t>
  </si>
  <si>
    <t>5176 Comano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</si>
  <si>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</si>
  <si>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</si>
  <si>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</si>
  <si>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</si>
  <si>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</si>
  <si>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</si>
  <si>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</si>
  <si>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</si>
  <si>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5196 Massagno</t>
  </si>
  <si>
    <t>5198 Melide</t>
  </si>
  <si>
    <t>5199 Mezzovico-Vira</t>
  </si>
  <si>
    <t>5200 Miglieglia</t>
  </si>
  <si>
    <t>5238 Monteceneri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</si>
  <si>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</si>
  <si>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</si>
  <si>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</si>
  <si>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</si>
  <si>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</si>
  <si>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</si>
  <si>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</si>
  <si>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5214 Porza</t>
  </si>
  <si>
    <t>5216 Pura</t>
  </si>
  <si>
    <t>5221 Savosa</t>
  </si>
  <si>
    <t>5225 Sorengo</t>
  </si>
  <si>
    <t>5227 Torricella-Taverne</t>
  </si>
  <si>
    <t>5230 Vernate</t>
  </si>
  <si>
    <t>5231 Vezia</t>
  </si>
  <si>
    <t>5233 Vico Morcote</t>
  </si>
  <si>
    <t>Distretto di Locarno</t>
  </si>
  <si>
    <t>5091 Ascona</t>
  </si>
  <si>
    <t>5096 Brione sopra Minusio</t>
  </si>
  <si>
    <t>5097 Brissago</t>
  </si>
  <si>
    <t>5397 Centovalli</t>
  </si>
  <si>
    <t>5138 Cugnasco-Gerra</t>
  </si>
  <si>
    <t>5398 Gambarogno</t>
  </si>
  <si>
    <t>5108 Gordola</t>
  </si>
  <si>
    <t>5112 Lavertezzo</t>
  </si>
  <si>
    <t>5113 Locarno</t>
  </si>
  <si>
    <t>5115 Losone</t>
  </si>
  <si>
    <t>5117 Mergoscia</t>
  </si>
  <si>
    <t>5118 Minusio</t>
  </si>
  <si>
    <t>5120 Muralto</t>
  </si>
  <si>
    <t>5136 Onsernone</t>
  </si>
  <si>
    <t>5121 Orselina</t>
  </si>
  <si>
    <t>5125 Ronco sopra Ascona</t>
  </si>
  <si>
    <t>5131 Tenero-Contra</t>
  </si>
  <si>
    <t>5396 Terre di Pedemonte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</si>
  <si>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</si>
  <si>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</si>
  <si>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</si>
  <si>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</si>
  <si>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</si>
  <si>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</si>
  <si>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</si>
  <si>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</si>
  <si>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</si>
  <si>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</si>
  <si>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</si>
  <si>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</si>
  <si>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</si>
  <si>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5009 Isone</t>
  </si>
  <si>
    <t>5010 Lumino</t>
  </si>
  <si>
    <t>5017 Sant'Antonino</t>
  </si>
  <si>
    <t>Distretto di Riviera</t>
  </si>
  <si>
    <t>5281 Biasca</t>
  </si>
  <si>
    <t>Distretto di Blenio</t>
  </si>
  <si>
    <t>5048 Acquarossa</t>
  </si>
  <si>
    <t>5049 Blenio</t>
  </si>
  <si>
    <t>5050 Serravalle</t>
  </si>
  <si>
    <t>Distretto di Leventina</t>
  </si>
  <si>
    <t>5061 Airolo</t>
  </si>
  <si>
    <t>5063 Bedretto</t>
  </si>
  <si>
    <t>5064 Bodio</t>
  </si>
  <si>
    <t>5071 Dalpe</t>
  </si>
  <si>
    <t>5072 Faido</t>
  </si>
  <si>
    <t>5073 Giornico</t>
  </si>
  <si>
    <t>5076 Personico</t>
  </si>
  <si>
    <t>5077 Pollegio</t>
  </si>
  <si>
    <t>5078 Prato (Leventina)</t>
  </si>
  <si>
    <t>5079 Quinto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</si>
  <si>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</si>
  <si>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</si>
  <si>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</si>
  <si>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</si>
  <si>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</si>
  <si>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</si>
  <si>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</si>
  <si>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</si>
  <si>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</si>
  <si>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Comuni pluriorientati</t>
  </si>
  <si>
    <t>5287 Riviera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</si>
  <si>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</si>
  <si>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</si>
  <si>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</si>
  <si>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</si>
  <si>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</si>
  <si>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</si>
  <si>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t>5399 Verzasca</t>
  </si>
  <si>
    <t>5239 Tresa</t>
  </si>
  <si>
    <t>Totale</t>
  </si>
  <si>
    <r>
      <t>1</t>
    </r>
    <r>
      <rPr>
        <sz val="8"/>
        <rFont val="Arial"/>
        <family val="2"/>
      </rPr>
      <t>Vedi la definizione di superficie agricola utile nel glossario.</t>
    </r>
  </si>
  <si>
    <t>Fonte: Censimento federale delle aziende agricole (CAA), Ufficio federale di statistica, Neuchâtel</t>
  </si>
  <si>
    <t>T_070202_020</t>
  </si>
  <si>
    <t>Aziende agricole</t>
  </si>
  <si>
    <t>2002</t>
  </si>
  <si>
    <t>2003</t>
  </si>
  <si>
    <t>2005</t>
  </si>
  <si>
    <t>2007</t>
  </si>
  <si>
    <t>2008</t>
  </si>
  <si>
    <t>Superficie agricola utile in ettari</t>
  </si>
  <si>
    <t>0-299</t>
  </si>
  <si>
    <t>300-999</t>
  </si>
  <si>
    <t>1000-1999</t>
  </si>
  <si>
    <t>2.000 e più</t>
  </si>
  <si>
    <t>Superficie agricola utile (in ettari), dal 2000</t>
  </si>
  <si>
    <t>Aziende agricole: totale, dal 2000</t>
  </si>
  <si>
    <r>
      <t>Aziende agricole: classe dimensionale della superficie agricola utile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di 0-299 are, dal 2000</t>
    </r>
  </si>
  <si>
    <r>
      <t>Aziende agricole: classe dimensionale della superficie agricola utile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di 300-999 are, dal 2000</t>
    </r>
  </si>
  <si>
    <r>
      <t>Aziende agricole: classe dimensionale della superficie agricola utile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di 1.000-1999 are, dal 2000</t>
    </r>
  </si>
  <si>
    <r>
      <t>Aziende agricole: classe dimensionale della superficie agricola utile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di 2.000 e più are, dal 2000</t>
    </r>
  </si>
  <si>
    <r>
      <t>Aziende agricole, secondo la superficie agricola utile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are) e superficie agricola utile (in ettari), nel 2022</t>
    </r>
  </si>
  <si>
    <t>5240 Val Mara</t>
  </si>
  <si>
    <t>Avvertenza: stato dei comuni politici: 106 (dal 10.04.2022).</t>
  </si>
  <si>
    <t>Ustat, ultima modifica: 15.05.2023</t>
  </si>
  <si>
    <r>
      <t>Spazi a carattere urbano</t>
    </r>
    <r>
      <rPr>
        <b/>
        <vertAlign val="superscript"/>
        <sz val="8"/>
        <rFont val="Arial"/>
        <family val="2"/>
      </rPr>
      <t>2</t>
    </r>
  </si>
  <si>
    <r>
      <t>Comuni senza carattere urbano</t>
    </r>
    <r>
      <rPr>
        <b/>
        <vertAlign val="superscript"/>
        <sz val="8"/>
        <rFont val="Arial"/>
        <family val="2"/>
      </rPr>
      <t>2</t>
    </r>
  </si>
  <si>
    <t>Avvertenza: stato dei comuni politici: 106 (dal 10.04.2022). Per questa fonte statistica non è possibile pubblicare lo stato dei comuni esistenti al momento della rilevazione.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</si>
  <si>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Secondo la definizione del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</si>
</sst>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13">
    <xf numFmtId="0" fontId="0" fillId="0" borderId="0" xfId="0"/>
    <xf numFmtId="0" fontId="20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>
      <alignment horizontal="right"/>
    </xf>
    <xf numFmtId="164" fontId="23" fillId="0" borderId="11" xfId="0" applyNumberFormat="1" applyFont="1" applyFill="1" applyBorder="1" applyAlignment="1"/>
    <xf numFmtId="3" fontId="23" fillId="0" borderId="11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/>
    <xf numFmtId="3" fontId="22" fillId="0" borderId="12" xfId="0" applyNumberFormat="1" applyFont="1" applyFill="1" applyBorder="1" applyAlignment="1"/>
    <xf numFmtId="3" fontId="22" fillId="0" borderId="11" xfId="0" applyNumberFormat="1" applyFont="1" applyFill="1" applyBorder="1" applyAlignment="1"/>
    <xf numFmtId="3" fontId="23" fillId="0" borderId="11" xfId="0" applyNumberFormat="1" applyFont="1" applyFill="1" applyBorder="1" applyAlignment="1"/>
    <xf numFmtId="3" fontId="22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22" fillId="0" borderId="11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19" fillId="0" borderId="0" xfId="0" applyFont="1" applyFill="1" applyBorder="1"/>
    <xf numFmtId="49" fontId="19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0" fontId="21" fillId="0" borderId="0" xfId="42" applyFont="1" applyFill="1" applyAlignment="1">
      <alignment horizontal="right"/>
    </xf>
    <xf numFmtId="164" fontId="19" fillId="0" borderId="11" xfId="0" applyNumberFormat="1" applyFont="1" applyFill="1" applyBorder="1" applyAlignment="1"/>
    <xf numFmtId="0" fontId="19" fillId="0" borderId="11" xfId="0" applyNumberFormat="1" applyFont="1" applyFill="1" applyBorder="1" applyAlignment="1">
      <alignment horizontal="right"/>
    </xf>
    <xf numFmtId="0" fontId="19" fillId="0" borderId="11" xfId="42" applyFont="1" applyFill="1" applyBorder="1" applyAlignment="1">
      <alignment horizontal="right"/>
    </xf>
    <xf numFmtId="0" fontId="21" fillId="0" borderId="13" xfId="42" applyFont="1" applyFill="1" applyBorder="1" applyAlignment="1">
      <alignment horizontal="left" vertical="top" wrapText="1"/>
    </xf>
    <xf numFmtId="3" fontId="19" fillId="0" borderId="11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1" fillId="0" borderId="0" xfId="42" applyFont="1" applyFill="1" applyAlignment="1">
      <alignment horizontal="left"/>
    </xf>
    <xf numFmtId="0" fontId="21" fillId="0" borderId="17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9" fillId="0" borderId="18" xfId="42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21" fillId="0" borderId="17" xfId="42" applyFont="1" applyFill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7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21" fillId="0" borderId="11" xfId="42" applyFont="1" applyFill="1" applyBorder="1" applyAlignment="1"/>
    <xf numFmtId="0" fontId="35" fillId="0" borderId="13" xfId="0" applyNumberFormat="1" applyFont="1" applyFill="1" applyBorder="1" applyAlignment="1">
      <alignment horizontal="left"/>
    </xf>
    <xf numFmtId="0" fontId="35" fillId="0" borderId="17" xfId="0" applyNumberFormat="1" applyFont="1" applyFill="1" applyBorder="1" applyAlignment="1">
      <alignment horizontal="left"/>
    </xf>
    <xf numFmtId="49" fontId="35" fillId="0" borderId="17" xfId="0" applyNumberFormat="1" applyFont="1" applyFill="1" applyBorder="1" applyAlignment="1">
      <alignment horizontal="left"/>
    </xf>
    <xf numFmtId="0" fontId="35" fillId="0" borderId="17" xfId="42" applyFont="1" applyFill="1" applyBorder="1" applyAlignment="1">
      <alignment horizontal="left"/>
    </xf>
    <xf numFmtId="0" fontId="35" fillId="0" borderId="13" xfId="42" applyFont="1" applyFill="1" applyBorder="1" applyAlignment="1">
      <alignment horizontal="left"/>
    </xf>
    <xf numFmtId="0" fontId="36" fillId="0" borderId="15" xfId="42" applyFont="1" applyFill="1" applyBorder="1" applyAlignment="1"/>
    <xf numFmtId="0" fontId="36" fillId="0" borderId="18" xfId="42" applyFont="1" applyFill="1" applyBorder="1" applyAlignment="1"/>
    <xf numFmtId="0" fontId="32" fillId="0" borderId="18" xfId="0" applyFont="1" applyFill="1" applyBorder="1" applyAlignment="1"/>
    <xf numFmtId="0" fontId="32" fillId="0" borderId="15" xfId="0" applyFont="1" applyFill="1" applyBorder="1" applyAlignment="1"/>
    <xf numFmtId="0" fontId="32" fillId="0" borderId="15" xfId="0" applyFont="1" applyBorder="1" applyAlignment="1"/>
    <xf numFmtId="0" fontId="21" fillId="0" borderId="0" xfId="42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0" fontId="19" fillId="0" borderId="0" xfId="42" applyFont="1" applyFill="1" applyAlignment="1">
      <alignment horizontal="left"/>
    </xf>
    <xf numFmtId="0" fontId="19" fillId="0" borderId="0" xfId="42" applyFont="1" applyFill="1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42" applyFont="1" applyFill="1" applyAlignment="1"/>
    <xf numFmtId="3" fontId="22" fillId="0" borderId="11" xfId="0" applyNumberFormat="1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left"/>
    </xf>
    <xf numFmtId="0" fontId="21" fillId="0" borderId="0" xfId="42" applyFont="1" applyFill="1" applyBorder="1" applyAlignment="1">
      <alignment horizontal="left"/>
    </xf>
    <xf numFmtId="0" fontId="29" fillId="0" borderId="0" xfId="0" applyFont="1" applyFill="1" applyAlignment="1">
      <alignment horizontal="left" wrapText="1"/>
    </xf>
    <xf numFmtId="0" fontId="0" fillId="0" borderId="0" xfId="0" applyAlignment="1"/>
    <xf numFmtId="0" fontId="30" fillId="0" borderId="0" xfId="0" applyFont="1" applyFill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0" fillId="0" borderId="11" xfId="0" applyBorder="1" applyAlignment="1"/>
    <xf numFmtId="3" fontId="22" fillId="0" borderId="12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3" fillId="0" borderId="12" xfId="0" applyNumberFormat="1" applyFont="1" applyFill="1" applyBorder="1" applyAlignment="1">
      <alignment horizontal="left"/>
    </xf>
    <xf numFmtId="0" fontId="21" fillId="0" borderId="13" xfId="42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9" fillId="0" borderId="0" xfId="42" applyFont="1" applyFill="1" applyAlignment="1">
      <alignment horizontal="left"/>
    </xf>
    <xf numFmtId="0" fontId="19" fillId="0" borderId="0" xfId="42" applyFont="1" applyFill="1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42" applyFont="1" applyFill="1" applyAlignment="1"/>
    <xf numFmtId="164" fontId="23" fillId="0" borderId="0" xfId="0" applyNumberFormat="1" applyFont="1" applyFill="1" applyBorder="1" applyAlignment="1">
      <alignment horizontal="left"/>
    </xf>
    <xf numFmtId="3" fontId="22" fillId="0" borderId="11" xfId="0" applyNumberFormat="1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3" fontId="22" fillId="0" borderId="1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/>
    <xf numFmtId="0" fontId="27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/>
    <xf numFmtId="0" fontId="28" fillId="0" borderId="0" xfId="0" applyFont="1" applyFill="1" applyBorder="1" applyAlignment="1"/>
    <xf numFmtId="0" fontId="19" fillId="0" borderId="16" xfId="42" applyFont="1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/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/>
    <xf numFmtId="0" fontId="27" fillId="0" borderId="0" xfId="0" applyFont="1" applyFill="1" applyAlignment="1"/>
    <xf numFmtId="0" fontId="23" fillId="0" borderId="0" xfId="0" applyFont="1" applyFill="1" applyAlignment="1"/>
    <xf numFmtId="49" fontId="22" fillId="0" borderId="0" xfId="0" applyNumberFormat="1" applyFont="1" applyFill="1" applyAlignment="1"/>
    <xf numFmtId="0" fontId="30" fillId="0" borderId="0" xfId="0" applyFont="1" applyFill="1" applyBorder="1" applyAlignment="1">
      <alignment horizontal="left" wrapText="1"/>
    </xf>
    <xf numFmtId="0" fontId="0" fillId="0" borderId="0" xfId="0" applyBorder="1" applyAlignment="1"/>
    <xf numFmtId="0" fontId="21" fillId="0" borderId="10" xfId="42" applyFont="1" applyFill="1" applyBorder="1" applyAlignment="1">
      <alignment horizontal="left"/>
    </xf>
    <xf numFmtId="0" fontId="21" fillId="0" borderId="11" xfId="42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29" fillId="0" borderId="0" xfId="0" applyFont="1" applyFill="1" applyAlignment="1"/>
    <xf numFmtId="0" fontId="33" fillId="0" borderId="0" xfId="0" applyFont="1" applyFill="1" applyAlignment="1"/>
    <xf numFmtId="0" fontId="32" fillId="0" borderId="0" xfId="0" applyFont="1" applyAlignment="1"/>
    <xf numFmtId="0" fontId="30" fillId="0" borderId="0" xfId="0" applyFont="1" applyFill="1" applyAlignment="1"/>
    <xf numFmtId="0" fontId="30" fillId="0" borderId="0" xfId="0" applyFont="1" applyFill="1" applyBorder="1" applyAlignmen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rmale_T_010203_020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zoomScaleNormal="100" workbookViewId="0">
      <pane ySplit="8" topLeftCell="A9" activePane="bottomLeft" state="frozen"/>
      <selection pane="bottomLeft" sqref="A1:H1"/>
    </sheetView>
  </sheetViews>
  <sheetFormatPr defaultColWidth="9.140625" defaultRowHeight="12" customHeight="1" x14ac:dyDescent="0.2"/>
  <cols>
    <col min="1" max="1" width="2.7109375" style="22" customWidth="1"/>
    <col min="2" max="2" width="26.28515625" style="22" customWidth="1"/>
    <col min="3" max="8" width="15.7109375" style="23" customWidth="1"/>
    <col min="9" max="16384" width="9.140625" style="22"/>
  </cols>
  <sheetData>
    <row r="1" spans="1:8" s="27" customFormat="1" ht="12.75" customHeight="1" x14ac:dyDescent="0.2">
      <c r="A1" s="67"/>
      <c r="B1" s="67"/>
      <c r="C1" s="68"/>
      <c r="D1" s="68"/>
      <c r="E1" s="68"/>
      <c r="F1" s="68"/>
      <c r="G1" s="68"/>
      <c r="H1" s="68"/>
    </row>
    <row r="2" spans="1:8" s="27" customFormat="1" ht="17.45" customHeight="1" x14ac:dyDescent="0.2">
      <c r="A2" s="67" t="s">
        <v>191</v>
      </c>
      <c r="B2" s="67"/>
      <c r="C2" s="68"/>
      <c r="D2" s="68"/>
      <c r="E2" s="68"/>
      <c r="F2" s="68"/>
      <c r="G2" s="68"/>
      <c r="H2" s="68"/>
    </row>
    <row r="3" spans="1:8" s="1" customFormat="1" ht="12.75" customHeight="1" x14ac:dyDescent="0.25">
      <c r="A3" s="69"/>
      <c r="B3" s="69"/>
      <c r="C3" s="68"/>
      <c r="D3" s="68"/>
      <c r="E3" s="68"/>
      <c r="F3" s="68"/>
      <c r="G3" s="68"/>
      <c r="H3" s="68"/>
    </row>
    <row r="4" spans="1:8" s="1" customFormat="1" ht="12.75" customHeight="1" x14ac:dyDescent="0.25">
      <c r="A4" s="70"/>
      <c r="B4" s="70"/>
      <c r="C4" s="71"/>
      <c r="D4" s="71"/>
      <c r="E4" s="71"/>
      <c r="F4" s="71"/>
      <c r="G4" s="71"/>
      <c r="H4" s="71"/>
    </row>
    <row r="5" spans="1:8" s="36" customFormat="1" ht="36.6" customHeight="1" x14ac:dyDescent="0.2">
      <c r="A5" s="66"/>
      <c r="B5" s="66"/>
      <c r="C5" s="75" t="s">
        <v>174</v>
      </c>
      <c r="D5" s="76"/>
      <c r="E5" s="76"/>
      <c r="F5" s="76"/>
      <c r="G5" s="77"/>
      <c r="H5" s="32" t="s">
        <v>180</v>
      </c>
    </row>
    <row r="6" spans="1:8" s="60" customFormat="1" ht="12" customHeight="1" x14ac:dyDescent="0.2">
      <c r="A6" s="78"/>
      <c r="B6" s="79"/>
      <c r="C6" s="80"/>
      <c r="D6" s="80"/>
      <c r="E6" s="80"/>
      <c r="F6" s="80"/>
      <c r="G6" s="80"/>
      <c r="H6" s="80"/>
    </row>
    <row r="7" spans="1:8" s="28" customFormat="1" ht="12" customHeight="1" x14ac:dyDescent="0.2">
      <c r="A7" s="81"/>
      <c r="B7" s="68"/>
      <c r="C7" s="68"/>
      <c r="D7" s="68"/>
      <c r="E7" s="68"/>
      <c r="F7" s="68"/>
      <c r="G7" s="68"/>
      <c r="H7" s="68"/>
    </row>
    <row r="8" spans="1:8" s="17" customFormat="1" ht="12" customHeight="1" x14ac:dyDescent="0.2">
      <c r="A8" s="29"/>
      <c r="B8" s="29"/>
      <c r="C8" s="31" t="s">
        <v>170</v>
      </c>
      <c r="D8" s="26" t="s">
        <v>181</v>
      </c>
      <c r="E8" s="30" t="s">
        <v>182</v>
      </c>
      <c r="F8" s="33" t="s">
        <v>183</v>
      </c>
      <c r="G8" s="30" t="s">
        <v>184</v>
      </c>
      <c r="H8" s="34"/>
    </row>
    <row r="9" spans="1:8" s="18" customFormat="1" ht="12" customHeight="1" x14ac:dyDescent="0.2">
      <c r="A9" s="82" t="s">
        <v>0</v>
      </c>
      <c r="B9" s="82"/>
      <c r="C9" s="2">
        <f t="shared" ref="C9:G9" si="0">C11+C22+C37+C41+C51</f>
        <v>1031</v>
      </c>
      <c r="D9" s="2">
        <f t="shared" si="0"/>
        <v>360</v>
      </c>
      <c r="E9" s="2">
        <f t="shared" si="0"/>
        <v>271</v>
      </c>
      <c r="F9" s="2">
        <f t="shared" si="0"/>
        <v>147</v>
      </c>
      <c r="G9" s="2">
        <f t="shared" si="0"/>
        <v>253</v>
      </c>
      <c r="H9" s="2">
        <v>13861.411400000001</v>
      </c>
    </row>
    <row r="10" spans="1:8" s="18" customFormat="1" ht="12" customHeight="1" x14ac:dyDescent="0.2">
      <c r="A10" s="3"/>
      <c r="B10" s="3"/>
      <c r="C10" s="4"/>
      <c r="D10" s="4"/>
      <c r="E10" s="4"/>
      <c r="F10" s="4"/>
      <c r="G10" s="4"/>
      <c r="H10" s="4"/>
    </row>
    <row r="11" spans="1:8" s="19" customFormat="1" ht="12" customHeight="1" x14ac:dyDescent="0.2">
      <c r="A11" s="74" t="s">
        <v>1</v>
      </c>
      <c r="B11" s="74"/>
      <c r="C11" s="5">
        <f t="shared" ref="C11:G11" si="1">C12+C16+C20</f>
        <v>264</v>
      </c>
      <c r="D11" s="5">
        <f t="shared" si="1"/>
        <v>53</v>
      </c>
      <c r="E11" s="5">
        <f t="shared" si="1"/>
        <v>60</v>
      </c>
      <c r="F11" s="5">
        <f t="shared" si="1"/>
        <v>30</v>
      </c>
      <c r="G11" s="5">
        <f t="shared" si="1"/>
        <v>121</v>
      </c>
      <c r="H11" s="5">
        <v>5292.7541000000001</v>
      </c>
    </row>
    <row r="12" spans="1:8" s="16" customFormat="1" ht="12" customHeight="1" x14ac:dyDescent="0.2">
      <c r="A12" s="72" t="s">
        <v>2</v>
      </c>
      <c r="B12" s="72"/>
      <c r="C12" s="6">
        <f t="shared" ref="C12:G12" si="2">C13+C14+C15</f>
        <v>99</v>
      </c>
      <c r="D12" s="6">
        <f t="shared" si="2"/>
        <v>18</v>
      </c>
      <c r="E12" s="6">
        <f t="shared" si="2"/>
        <v>23</v>
      </c>
      <c r="F12" s="6">
        <f t="shared" si="2"/>
        <v>10</v>
      </c>
      <c r="G12" s="6">
        <f t="shared" si="2"/>
        <v>48</v>
      </c>
      <c r="H12" s="6">
        <v>2190.1349</v>
      </c>
    </row>
    <row r="13" spans="1:8" s="16" customFormat="1" ht="12" customHeight="1" x14ac:dyDescent="0.2">
      <c r="A13" s="7"/>
      <c r="B13" s="8" t="s">
        <v>3</v>
      </c>
      <c r="C13" s="6">
        <f>C167+C168+C170+C175+C176</f>
        <v>41</v>
      </c>
      <c r="D13" s="6">
        <f t="shared" ref="D13:G13" si="3">D167+D168+D170+D175+D176</f>
        <v>4</v>
      </c>
      <c r="E13" s="6">
        <f t="shared" si="3"/>
        <v>10</v>
      </c>
      <c r="F13" s="6">
        <f t="shared" si="3"/>
        <v>1</v>
      </c>
      <c r="G13" s="6">
        <f t="shared" si="3"/>
        <v>26</v>
      </c>
      <c r="H13" s="6">
        <v>1111.3358000000001</v>
      </c>
    </row>
    <row r="14" spans="1:8" s="16" customFormat="1" ht="12" customHeight="1" x14ac:dyDescent="0.2">
      <c r="A14" s="7"/>
      <c r="B14" s="8" t="s">
        <v>4</v>
      </c>
      <c r="C14" s="6">
        <f>+C171</f>
        <v>41</v>
      </c>
      <c r="D14" s="6">
        <f t="shared" ref="D14:G14" si="4">+D171</f>
        <v>7</v>
      </c>
      <c r="E14" s="6">
        <f t="shared" si="4"/>
        <v>9</v>
      </c>
      <c r="F14" s="6">
        <f t="shared" si="4"/>
        <v>8</v>
      </c>
      <c r="G14" s="6">
        <f t="shared" si="4"/>
        <v>17</v>
      </c>
      <c r="H14" s="6">
        <v>831.77830000000006</v>
      </c>
    </row>
    <row r="15" spans="1:8" s="16" customFormat="1" ht="12" customHeight="1" x14ac:dyDescent="0.2">
      <c r="A15" s="7"/>
      <c r="B15" s="9" t="s">
        <v>5</v>
      </c>
      <c r="C15" s="6">
        <f>C169+C172+C173+C174</f>
        <v>17</v>
      </c>
      <c r="D15" s="6">
        <f t="shared" ref="D15:G15" si="5">D169+D172+D173+D174</f>
        <v>7</v>
      </c>
      <c r="E15" s="6">
        <f t="shared" si="5"/>
        <v>4</v>
      </c>
      <c r="F15" s="6">
        <f t="shared" si="5"/>
        <v>1</v>
      </c>
      <c r="G15" s="6">
        <f t="shared" si="5"/>
        <v>5</v>
      </c>
      <c r="H15" s="6">
        <v>247.02080000000001</v>
      </c>
    </row>
    <row r="16" spans="1:8" s="16" customFormat="1" ht="12" customHeight="1" x14ac:dyDescent="0.2">
      <c r="A16" s="72" t="s">
        <v>6</v>
      </c>
      <c r="B16" s="72"/>
      <c r="C16" s="6">
        <f t="shared" ref="C16:G16" si="6">C17+C18+C19</f>
        <v>116</v>
      </c>
      <c r="D16" s="6">
        <f t="shared" si="6"/>
        <v>19</v>
      </c>
      <c r="E16" s="6">
        <f t="shared" si="6"/>
        <v>25</v>
      </c>
      <c r="F16" s="6">
        <f t="shared" si="6"/>
        <v>14</v>
      </c>
      <c r="G16" s="6">
        <f t="shared" si="6"/>
        <v>58</v>
      </c>
      <c r="H16" s="6">
        <v>2494.8879999999999</v>
      </c>
    </row>
    <row r="17" spans="1:8" s="16" customFormat="1" ht="12" customHeight="1" x14ac:dyDescent="0.2">
      <c r="A17" s="7"/>
      <c r="B17" s="8" t="s">
        <v>7</v>
      </c>
      <c r="C17" s="6">
        <f>+C163</f>
        <v>30</v>
      </c>
      <c r="D17" s="6">
        <f t="shared" ref="D17:G17" si="7">+D163</f>
        <v>2</v>
      </c>
      <c r="E17" s="6">
        <f t="shared" si="7"/>
        <v>4</v>
      </c>
      <c r="F17" s="6">
        <f t="shared" si="7"/>
        <v>0</v>
      </c>
      <c r="G17" s="6">
        <f t="shared" si="7"/>
        <v>24</v>
      </c>
      <c r="H17" s="6">
        <v>1024.8988999999999</v>
      </c>
    </row>
    <row r="18" spans="1:8" s="16" customFormat="1" ht="12" customHeight="1" x14ac:dyDescent="0.2">
      <c r="A18" s="7"/>
      <c r="B18" s="8" t="s">
        <v>8</v>
      </c>
      <c r="C18" s="6">
        <f>+C162</f>
        <v>39</v>
      </c>
      <c r="D18" s="6">
        <f t="shared" ref="D18:G18" si="8">+D162</f>
        <v>6</v>
      </c>
      <c r="E18" s="6">
        <f t="shared" si="8"/>
        <v>7</v>
      </c>
      <c r="F18" s="6">
        <f t="shared" si="8"/>
        <v>6</v>
      </c>
      <c r="G18" s="6">
        <f t="shared" si="8"/>
        <v>20</v>
      </c>
      <c r="H18" s="6">
        <v>819.31579999999997</v>
      </c>
    </row>
    <row r="19" spans="1:8" s="16" customFormat="1" ht="12" customHeight="1" x14ac:dyDescent="0.2">
      <c r="A19" s="10"/>
      <c r="B19" s="8" t="s">
        <v>9</v>
      </c>
      <c r="C19" s="6">
        <f>C164</f>
        <v>47</v>
      </c>
      <c r="D19" s="6">
        <f t="shared" ref="D19:G19" si="9">D164</f>
        <v>11</v>
      </c>
      <c r="E19" s="6">
        <f t="shared" si="9"/>
        <v>14</v>
      </c>
      <c r="F19" s="6">
        <f t="shared" si="9"/>
        <v>8</v>
      </c>
      <c r="G19" s="6">
        <f t="shared" si="9"/>
        <v>14</v>
      </c>
      <c r="H19" s="6">
        <v>650.67330000000004</v>
      </c>
    </row>
    <row r="20" spans="1:8" s="16" customFormat="1" ht="12" customHeight="1" x14ac:dyDescent="0.2">
      <c r="A20" s="73" t="s">
        <v>10</v>
      </c>
      <c r="B20" s="73"/>
      <c r="C20" s="11">
        <f>C158+C159</f>
        <v>49</v>
      </c>
      <c r="D20" s="11">
        <f t="shared" ref="D20:G20" si="10">D158+D159</f>
        <v>16</v>
      </c>
      <c r="E20" s="11">
        <f t="shared" si="10"/>
        <v>12</v>
      </c>
      <c r="F20" s="11">
        <f t="shared" si="10"/>
        <v>6</v>
      </c>
      <c r="G20" s="11">
        <f t="shared" si="10"/>
        <v>15</v>
      </c>
      <c r="H20" s="11">
        <v>607.73120000000006</v>
      </c>
    </row>
    <row r="21" spans="1:8" s="16" customFormat="1" ht="12" customHeight="1" x14ac:dyDescent="0.2">
      <c r="A21" s="10"/>
      <c r="B21" s="10"/>
      <c r="C21" s="10"/>
      <c r="D21" s="10"/>
      <c r="E21" s="10"/>
      <c r="F21" s="10"/>
      <c r="G21" s="10"/>
      <c r="H21" s="10"/>
    </row>
    <row r="22" spans="1:8" s="19" customFormat="1" ht="12" customHeight="1" x14ac:dyDescent="0.2">
      <c r="A22" s="74" t="s">
        <v>11</v>
      </c>
      <c r="B22" s="74"/>
      <c r="C22" s="5">
        <f t="shared" ref="C22:G22" si="11">C23+C24+C25+C28+C31+C32</f>
        <v>231</v>
      </c>
      <c r="D22" s="5">
        <f t="shared" si="11"/>
        <v>70</v>
      </c>
      <c r="E22" s="5">
        <f t="shared" si="11"/>
        <v>69</v>
      </c>
      <c r="F22" s="5">
        <f t="shared" si="11"/>
        <v>45</v>
      </c>
      <c r="G22" s="5">
        <f t="shared" si="11"/>
        <v>47</v>
      </c>
      <c r="H22" s="5">
        <v>3039.7470000000003</v>
      </c>
    </row>
    <row r="23" spans="1:8" s="16" customFormat="1" ht="12" customHeight="1" x14ac:dyDescent="0.2">
      <c r="A23" s="72" t="s">
        <v>12</v>
      </c>
      <c r="B23" s="72"/>
      <c r="C23" s="6">
        <f t="shared" ref="C23:G23" si="12">C119+C120+C121+C127+C128+C130+C131+C133+C134</f>
        <v>36</v>
      </c>
      <c r="D23" s="6">
        <f t="shared" si="12"/>
        <v>14</v>
      </c>
      <c r="E23" s="6">
        <f t="shared" si="12"/>
        <v>13</v>
      </c>
      <c r="F23" s="6">
        <f t="shared" si="12"/>
        <v>3</v>
      </c>
      <c r="G23" s="6">
        <f t="shared" si="12"/>
        <v>6</v>
      </c>
      <c r="H23" s="6">
        <v>537.78589999999997</v>
      </c>
    </row>
    <row r="24" spans="1:8" s="16" customFormat="1" ht="12" customHeight="1" x14ac:dyDescent="0.2">
      <c r="A24" s="72" t="s">
        <v>13</v>
      </c>
      <c r="B24" s="72"/>
      <c r="C24" s="6">
        <f t="shared" ref="C24:G24" si="13">C124</f>
        <v>20</v>
      </c>
      <c r="D24" s="6">
        <f t="shared" si="13"/>
        <v>5</v>
      </c>
      <c r="E24" s="6">
        <f t="shared" si="13"/>
        <v>7</v>
      </c>
      <c r="F24" s="6">
        <f t="shared" si="13"/>
        <v>4</v>
      </c>
      <c r="G24" s="6">
        <f t="shared" si="13"/>
        <v>4</v>
      </c>
      <c r="H24" s="6">
        <v>239.7877</v>
      </c>
    </row>
    <row r="25" spans="1:8" s="16" customFormat="1" ht="12" customHeight="1" x14ac:dyDescent="0.2">
      <c r="A25" s="72" t="s">
        <v>14</v>
      </c>
      <c r="B25" s="72"/>
      <c r="C25" s="6">
        <f t="shared" ref="C25:G25" si="14">C26+C27</f>
        <v>71</v>
      </c>
      <c r="D25" s="6">
        <f t="shared" si="14"/>
        <v>29</v>
      </c>
      <c r="E25" s="6">
        <f t="shared" si="14"/>
        <v>23</v>
      </c>
      <c r="F25" s="6">
        <f t="shared" si="14"/>
        <v>11</v>
      </c>
      <c r="G25" s="6">
        <f t="shared" si="14"/>
        <v>8</v>
      </c>
      <c r="H25" s="6">
        <v>553.25409999999999</v>
      </c>
    </row>
    <row r="26" spans="1:8" s="16" customFormat="1" ht="12" customHeight="1" x14ac:dyDescent="0.2">
      <c r="A26" s="12"/>
      <c r="B26" s="8" t="s">
        <v>15</v>
      </c>
      <c r="C26" s="6">
        <f>+C129+C137</f>
        <v>34</v>
      </c>
      <c r="D26" s="6">
        <f t="shared" ref="D26:G26" si="15">+D129+D137</f>
        <v>5</v>
      </c>
      <c r="E26" s="6">
        <f t="shared" si="15"/>
        <v>16</v>
      </c>
      <c r="F26" s="6">
        <f t="shared" si="15"/>
        <v>9</v>
      </c>
      <c r="G26" s="6">
        <f t="shared" si="15"/>
        <v>4</v>
      </c>
      <c r="H26" s="6">
        <v>331.83539999999999</v>
      </c>
    </row>
    <row r="27" spans="1:8" s="16" customFormat="1" ht="12" customHeight="1" x14ac:dyDescent="0.2">
      <c r="A27" s="10"/>
      <c r="B27" s="8" t="s">
        <v>16</v>
      </c>
      <c r="C27" s="6">
        <f t="shared" ref="C27:G27" si="16">C123+C125+C126+C135</f>
        <v>37</v>
      </c>
      <c r="D27" s="6">
        <f t="shared" si="16"/>
        <v>24</v>
      </c>
      <c r="E27" s="6">
        <f t="shared" si="16"/>
        <v>7</v>
      </c>
      <c r="F27" s="6">
        <f t="shared" si="16"/>
        <v>2</v>
      </c>
      <c r="G27" s="6">
        <f t="shared" si="16"/>
        <v>4</v>
      </c>
      <c r="H27" s="6">
        <v>221.4187</v>
      </c>
    </row>
    <row r="28" spans="1:8" s="16" customFormat="1" ht="12" customHeight="1" x14ac:dyDescent="0.2">
      <c r="A28" s="72" t="s">
        <v>17</v>
      </c>
      <c r="B28" s="72"/>
      <c r="C28" s="6">
        <f t="shared" ref="C28:G28" si="17">C29+C30</f>
        <v>23</v>
      </c>
      <c r="D28" s="6">
        <f t="shared" si="17"/>
        <v>13</v>
      </c>
      <c r="E28" s="6">
        <f t="shared" si="17"/>
        <v>2</v>
      </c>
      <c r="F28" s="6">
        <f t="shared" si="17"/>
        <v>3</v>
      </c>
      <c r="G28" s="6">
        <f t="shared" si="17"/>
        <v>5</v>
      </c>
      <c r="H28" s="6">
        <v>218.91839999999999</v>
      </c>
    </row>
    <row r="29" spans="1:8" s="16" customFormat="1" ht="12" customHeight="1" x14ac:dyDescent="0.2">
      <c r="A29" s="12"/>
      <c r="B29" s="8" t="s">
        <v>18</v>
      </c>
      <c r="C29" s="6">
        <f t="shared" ref="C29:G29" si="18">+C122</f>
        <v>15</v>
      </c>
      <c r="D29" s="6">
        <f t="shared" si="18"/>
        <v>7</v>
      </c>
      <c r="E29" s="6">
        <f t="shared" si="18"/>
        <v>2</v>
      </c>
      <c r="F29" s="6">
        <f t="shared" si="18"/>
        <v>2</v>
      </c>
      <c r="G29" s="6">
        <f t="shared" si="18"/>
        <v>4</v>
      </c>
      <c r="H29" s="6">
        <v>159.82640000000001</v>
      </c>
    </row>
    <row r="30" spans="1:8" s="16" customFormat="1" ht="12" customHeight="1" x14ac:dyDescent="0.2">
      <c r="A30" s="10"/>
      <c r="B30" s="8" t="s">
        <v>19</v>
      </c>
      <c r="C30" s="6">
        <f t="shared" ref="C30:G30" si="19">C136</f>
        <v>8</v>
      </c>
      <c r="D30" s="6">
        <f t="shared" si="19"/>
        <v>6</v>
      </c>
      <c r="E30" s="6">
        <f t="shared" si="19"/>
        <v>0</v>
      </c>
      <c r="F30" s="6">
        <f t="shared" si="19"/>
        <v>1</v>
      </c>
      <c r="G30" s="6">
        <f t="shared" si="19"/>
        <v>1</v>
      </c>
      <c r="H30" s="6">
        <v>59.091999999999999</v>
      </c>
    </row>
    <row r="31" spans="1:8" s="16" customFormat="1" ht="12" customHeight="1" x14ac:dyDescent="0.2">
      <c r="A31" s="72" t="s">
        <v>20</v>
      </c>
      <c r="B31" s="72"/>
      <c r="C31" s="6">
        <f>C132</f>
        <v>13</v>
      </c>
      <c r="D31" s="6">
        <f t="shared" ref="D31:G31" si="20">D132</f>
        <v>1</v>
      </c>
      <c r="E31" s="6">
        <f t="shared" si="20"/>
        <v>8</v>
      </c>
      <c r="F31" s="6">
        <f t="shared" si="20"/>
        <v>3</v>
      </c>
      <c r="G31" s="6">
        <f t="shared" si="20"/>
        <v>1</v>
      </c>
      <c r="H31" s="6">
        <v>118.5384</v>
      </c>
    </row>
    <row r="32" spans="1:8" s="16" customFormat="1" ht="12" customHeight="1" x14ac:dyDescent="0.2">
      <c r="A32" s="72" t="s">
        <v>21</v>
      </c>
      <c r="B32" s="72"/>
      <c r="C32" s="6">
        <f t="shared" ref="C32:G32" si="21">C33+C34+C35</f>
        <v>68</v>
      </c>
      <c r="D32" s="6">
        <f t="shared" si="21"/>
        <v>8</v>
      </c>
      <c r="E32" s="6">
        <f t="shared" si="21"/>
        <v>16</v>
      </c>
      <c r="F32" s="6">
        <f t="shared" si="21"/>
        <v>21</v>
      </c>
      <c r="G32" s="6">
        <f t="shared" si="21"/>
        <v>23</v>
      </c>
      <c r="H32" s="6">
        <v>1371.4625000000001</v>
      </c>
    </row>
    <row r="33" spans="1:8" s="16" customFormat="1" ht="12" customHeight="1" x14ac:dyDescent="0.2">
      <c r="A33" s="12"/>
      <c r="B33" s="8" t="s">
        <v>22</v>
      </c>
      <c r="C33" s="6">
        <f t="shared" ref="C33:G33" si="22">C145</f>
        <v>22</v>
      </c>
      <c r="D33" s="6">
        <f t="shared" si="22"/>
        <v>0</v>
      </c>
      <c r="E33" s="6">
        <f t="shared" si="22"/>
        <v>5</v>
      </c>
      <c r="F33" s="6">
        <f t="shared" si="22"/>
        <v>11</v>
      </c>
      <c r="G33" s="6">
        <f t="shared" si="22"/>
        <v>6</v>
      </c>
      <c r="H33" s="6">
        <v>414.44089999999994</v>
      </c>
    </row>
    <row r="34" spans="1:8" s="16" customFormat="1" ht="12" customHeight="1" x14ac:dyDescent="0.2">
      <c r="A34" s="7"/>
      <c r="B34" s="8" t="s">
        <v>23</v>
      </c>
      <c r="C34" s="6">
        <f t="shared" ref="C34:G34" si="23">C141+C142+C143+C146</f>
        <v>10</v>
      </c>
      <c r="D34" s="6">
        <f t="shared" si="23"/>
        <v>0</v>
      </c>
      <c r="E34" s="6">
        <f t="shared" si="23"/>
        <v>2</v>
      </c>
      <c r="F34" s="6">
        <f t="shared" si="23"/>
        <v>3</v>
      </c>
      <c r="G34" s="6">
        <f t="shared" si="23"/>
        <v>5</v>
      </c>
      <c r="H34" s="6">
        <v>255.74280000000002</v>
      </c>
    </row>
    <row r="35" spans="1:8" s="16" customFormat="1" ht="12" customHeight="1" x14ac:dyDescent="0.2">
      <c r="A35" s="7"/>
      <c r="B35" s="13" t="s">
        <v>24</v>
      </c>
      <c r="C35" s="11">
        <f t="shared" ref="C35:G35" si="24">C140+C144+C147</f>
        <v>36</v>
      </c>
      <c r="D35" s="11">
        <f t="shared" si="24"/>
        <v>8</v>
      </c>
      <c r="E35" s="11">
        <f t="shared" si="24"/>
        <v>9</v>
      </c>
      <c r="F35" s="11">
        <f t="shared" si="24"/>
        <v>7</v>
      </c>
      <c r="G35" s="11">
        <f t="shared" si="24"/>
        <v>12</v>
      </c>
      <c r="H35" s="11">
        <v>701.27880000000005</v>
      </c>
    </row>
    <row r="36" spans="1:8" s="16" customFormat="1" ht="12" customHeight="1" x14ac:dyDescent="0.2">
      <c r="A36" s="10"/>
      <c r="B36" s="10"/>
      <c r="C36" s="10"/>
      <c r="D36" s="10"/>
      <c r="E36" s="10"/>
      <c r="F36" s="10"/>
      <c r="G36" s="10"/>
      <c r="H36" s="10"/>
    </row>
    <row r="37" spans="1:8" s="19" customFormat="1" ht="12" customHeight="1" x14ac:dyDescent="0.2">
      <c r="A37" s="74" t="s">
        <v>25</v>
      </c>
      <c r="B37" s="74"/>
      <c r="C37" s="5">
        <f t="shared" ref="C37:G37" si="25">C38+C39</f>
        <v>137</v>
      </c>
      <c r="D37" s="5">
        <f t="shared" si="25"/>
        <v>55</v>
      </c>
      <c r="E37" s="5">
        <f t="shared" si="25"/>
        <v>38</v>
      </c>
      <c r="F37" s="5">
        <f t="shared" si="25"/>
        <v>21</v>
      </c>
      <c r="G37" s="5">
        <f t="shared" si="25"/>
        <v>23</v>
      </c>
      <c r="H37" s="5">
        <v>1534.3329000000001</v>
      </c>
    </row>
    <row r="38" spans="1:8" s="16" customFormat="1" ht="12" customHeight="1" x14ac:dyDescent="0.2">
      <c r="A38" s="72" t="s">
        <v>26</v>
      </c>
      <c r="B38" s="72"/>
      <c r="C38" s="6">
        <f>C150+C151+C154</f>
        <v>106</v>
      </c>
      <c r="D38" s="6">
        <f t="shared" ref="D38:G38" si="26">D150+D151+D154</f>
        <v>45</v>
      </c>
      <c r="E38" s="6">
        <f t="shared" si="26"/>
        <v>29</v>
      </c>
      <c r="F38" s="6">
        <f t="shared" si="26"/>
        <v>15</v>
      </c>
      <c r="G38" s="6">
        <f t="shared" si="26"/>
        <v>17</v>
      </c>
      <c r="H38" s="6">
        <v>1050.1559999999999</v>
      </c>
    </row>
    <row r="39" spans="1:8" s="16" customFormat="1" ht="12" customHeight="1" x14ac:dyDescent="0.2">
      <c r="A39" s="73" t="s">
        <v>27</v>
      </c>
      <c r="B39" s="73"/>
      <c r="C39" s="11">
        <f>+C152+C155</f>
        <v>31</v>
      </c>
      <c r="D39" s="11">
        <f t="shared" ref="D39:G39" si="27">+D152+D155</f>
        <v>10</v>
      </c>
      <c r="E39" s="11">
        <f t="shared" si="27"/>
        <v>9</v>
      </c>
      <c r="F39" s="11">
        <f t="shared" si="27"/>
        <v>6</v>
      </c>
      <c r="G39" s="11">
        <f t="shared" si="27"/>
        <v>6</v>
      </c>
      <c r="H39" s="11">
        <v>484.17690000000005</v>
      </c>
    </row>
    <row r="40" spans="1:8" s="16" customFormat="1" ht="12" customHeight="1" x14ac:dyDescent="0.2">
      <c r="A40" s="10"/>
      <c r="B40" s="10"/>
      <c r="C40" s="10"/>
      <c r="D40" s="10"/>
      <c r="E40" s="10"/>
      <c r="F40" s="10"/>
      <c r="G40" s="10"/>
      <c r="H40" s="10"/>
    </row>
    <row r="41" spans="1:8" s="19" customFormat="1" ht="12" customHeight="1" x14ac:dyDescent="0.2">
      <c r="A41" s="74" t="s">
        <v>28</v>
      </c>
      <c r="B41" s="74"/>
      <c r="C41" s="5">
        <f t="shared" ref="C41:G41" si="28">C42+C43+C46</f>
        <v>207</v>
      </c>
      <c r="D41" s="5">
        <f t="shared" si="28"/>
        <v>91</v>
      </c>
      <c r="E41" s="5">
        <f t="shared" si="28"/>
        <v>54</v>
      </c>
      <c r="F41" s="5">
        <f t="shared" si="28"/>
        <v>25</v>
      </c>
      <c r="G41" s="5">
        <f t="shared" si="28"/>
        <v>37</v>
      </c>
      <c r="H41" s="5">
        <v>2362.9650000000001</v>
      </c>
    </row>
    <row r="42" spans="1:8" s="16" customFormat="1" ht="12" customHeight="1" x14ac:dyDescent="0.2">
      <c r="A42" s="72" t="s">
        <v>29</v>
      </c>
      <c r="B42" s="72"/>
      <c r="C42" s="6">
        <f>C81+C82+C85+C86+C87+C89+C91+C92+C95+C96+C100+C101+C105+C107+C109+C110+C115+C116</f>
        <v>65</v>
      </c>
      <c r="D42" s="6">
        <f t="shared" ref="D42:G42" si="29">D81+D82+D85+D86+D87+D89+D91+D92+D95+D96+D100+D101+D105+D107+D109+D110+D115+D116</f>
        <v>28</v>
      </c>
      <c r="E42" s="6">
        <f t="shared" si="29"/>
        <v>20</v>
      </c>
      <c r="F42" s="6">
        <f t="shared" si="29"/>
        <v>9</v>
      </c>
      <c r="G42" s="6">
        <f t="shared" si="29"/>
        <v>8</v>
      </c>
      <c r="H42" s="6">
        <v>586.71570000000008</v>
      </c>
    </row>
    <row r="43" spans="1:8" s="16" customFormat="1" ht="12" customHeight="1" x14ac:dyDescent="0.2">
      <c r="A43" s="83" t="s">
        <v>30</v>
      </c>
      <c r="B43" s="83"/>
      <c r="C43" s="6">
        <f t="shared" ref="C43:G43" si="30">C44+C45</f>
        <v>66</v>
      </c>
      <c r="D43" s="6">
        <f t="shared" si="30"/>
        <v>27</v>
      </c>
      <c r="E43" s="6">
        <f t="shared" si="30"/>
        <v>18</v>
      </c>
      <c r="F43" s="6">
        <f t="shared" si="30"/>
        <v>8</v>
      </c>
      <c r="G43" s="6">
        <f t="shared" si="30"/>
        <v>13</v>
      </c>
      <c r="H43" s="6">
        <v>814.03739999999993</v>
      </c>
    </row>
    <row r="44" spans="1:8" s="16" customFormat="1" ht="12" customHeight="1" x14ac:dyDescent="0.2">
      <c r="A44" s="13"/>
      <c r="B44" s="8" t="s">
        <v>31</v>
      </c>
      <c r="C44" s="6">
        <f>C75+C99+C90+C153+C94+C97+C111</f>
        <v>34</v>
      </c>
      <c r="D44" s="6">
        <f t="shared" ref="D44:G44" si="31">D75+D99+D90+D153+D94+D97+D111</f>
        <v>12</v>
      </c>
      <c r="E44" s="6">
        <f t="shared" si="31"/>
        <v>10</v>
      </c>
      <c r="F44" s="6">
        <f t="shared" si="31"/>
        <v>3</v>
      </c>
      <c r="G44" s="6">
        <f t="shared" si="31"/>
        <v>9</v>
      </c>
      <c r="H44" s="6">
        <v>457.16409999999996</v>
      </c>
    </row>
    <row r="45" spans="1:8" s="16" customFormat="1" ht="12" customHeight="1" x14ac:dyDescent="0.2">
      <c r="A45" s="13"/>
      <c r="B45" s="8" t="s">
        <v>32</v>
      </c>
      <c r="C45" s="6">
        <f>C83+C104+C106</f>
        <v>32</v>
      </c>
      <c r="D45" s="6">
        <f t="shared" ref="D45:G45" si="32">D83+D104+D106</f>
        <v>15</v>
      </c>
      <c r="E45" s="6">
        <f t="shared" si="32"/>
        <v>8</v>
      </c>
      <c r="F45" s="6">
        <f t="shared" si="32"/>
        <v>5</v>
      </c>
      <c r="G45" s="6">
        <f t="shared" si="32"/>
        <v>4</v>
      </c>
      <c r="H45" s="6">
        <v>356.87329999999997</v>
      </c>
    </row>
    <row r="46" spans="1:8" s="16" customFormat="1" ht="12" customHeight="1" x14ac:dyDescent="0.2">
      <c r="A46" s="72" t="s">
        <v>33</v>
      </c>
      <c r="B46" s="72"/>
      <c r="C46" s="6">
        <f t="shared" ref="C46:G46" si="33">C47+C48+C49</f>
        <v>76</v>
      </c>
      <c r="D46" s="6">
        <f t="shared" si="33"/>
        <v>36</v>
      </c>
      <c r="E46" s="6">
        <f t="shared" si="33"/>
        <v>16</v>
      </c>
      <c r="F46" s="6">
        <f t="shared" si="33"/>
        <v>8</v>
      </c>
      <c r="G46" s="6">
        <f t="shared" si="33"/>
        <v>16</v>
      </c>
      <c r="H46" s="6">
        <v>962.21190000000001</v>
      </c>
    </row>
    <row r="47" spans="1:8" s="16" customFormat="1" ht="12" customHeight="1" x14ac:dyDescent="0.2">
      <c r="A47" s="13"/>
      <c r="B47" s="8" t="s">
        <v>34</v>
      </c>
      <c r="C47" s="6">
        <f>+C71+C72+C80+C98</f>
        <v>21</v>
      </c>
      <c r="D47" s="6">
        <f t="shared" ref="D47:G47" si="34">+D71+D72+D80+D98</f>
        <v>5</v>
      </c>
      <c r="E47" s="6">
        <f t="shared" si="34"/>
        <v>3</v>
      </c>
      <c r="F47" s="6">
        <f t="shared" si="34"/>
        <v>4</v>
      </c>
      <c r="G47" s="6">
        <f t="shared" si="34"/>
        <v>9</v>
      </c>
      <c r="H47" s="6">
        <v>470.4095999999999</v>
      </c>
    </row>
    <row r="48" spans="1:8" s="16" customFormat="1" ht="12" customHeight="1" x14ac:dyDescent="0.2">
      <c r="A48" s="13"/>
      <c r="B48" s="8" t="s">
        <v>35</v>
      </c>
      <c r="C48" s="6">
        <f>C74+C76+C88+C103+C108+C112</f>
        <v>38</v>
      </c>
      <c r="D48" s="6">
        <f t="shared" ref="D48:G48" si="35">D74+D76+D88+D103+D108+D112</f>
        <v>20</v>
      </c>
      <c r="E48" s="6">
        <f t="shared" si="35"/>
        <v>10</v>
      </c>
      <c r="F48" s="6">
        <f t="shared" si="35"/>
        <v>4</v>
      </c>
      <c r="G48" s="6">
        <f t="shared" si="35"/>
        <v>4</v>
      </c>
      <c r="H48" s="6">
        <v>327.57069999999999</v>
      </c>
    </row>
    <row r="49" spans="1:8" s="16" customFormat="1" ht="12" customHeight="1" x14ac:dyDescent="0.2">
      <c r="A49" s="13"/>
      <c r="B49" s="13" t="s">
        <v>36</v>
      </c>
      <c r="C49" s="11">
        <f>C70+C77+C84+C93+C102+C114</f>
        <v>17</v>
      </c>
      <c r="D49" s="11">
        <f t="shared" ref="D49:G49" si="36">D70+D77+D84+D93+D102+D114</f>
        <v>11</v>
      </c>
      <c r="E49" s="11">
        <f t="shared" si="36"/>
        <v>3</v>
      </c>
      <c r="F49" s="11">
        <f t="shared" si="36"/>
        <v>0</v>
      </c>
      <c r="G49" s="11">
        <f t="shared" si="36"/>
        <v>3</v>
      </c>
      <c r="H49" s="11">
        <v>164.23159999999996</v>
      </c>
    </row>
    <row r="50" spans="1:8" s="16" customFormat="1" ht="12" customHeight="1" x14ac:dyDescent="0.2">
      <c r="A50" s="9"/>
      <c r="B50" s="9"/>
      <c r="C50" s="9"/>
      <c r="D50" s="9"/>
      <c r="E50" s="9"/>
      <c r="F50" s="9"/>
      <c r="G50" s="9"/>
      <c r="H50" s="9"/>
    </row>
    <row r="51" spans="1:8" s="19" customFormat="1" ht="12" customHeight="1" x14ac:dyDescent="0.2">
      <c r="A51" s="74" t="s">
        <v>37</v>
      </c>
      <c r="B51" s="74"/>
      <c r="C51" s="5">
        <f t="shared" ref="C51:G51" si="37">C52+C53+C54</f>
        <v>192</v>
      </c>
      <c r="D51" s="5">
        <f t="shared" si="37"/>
        <v>91</v>
      </c>
      <c r="E51" s="5">
        <f t="shared" si="37"/>
        <v>50</v>
      </c>
      <c r="F51" s="5">
        <f t="shared" si="37"/>
        <v>26</v>
      </c>
      <c r="G51" s="5">
        <f t="shared" si="37"/>
        <v>25</v>
      </c>
      <c r="H51" s="5">
        <v>1631.6124</v>
      </c>
    </row>
    <row r="52" spans="1:8" s="16" customFormat="1" ht="12" customHeight="1" x14ac:dyDescent="0.2">
      <c r="A52" s="72" t="s">
        <v>38</v>
      </c>
      <c r="B52" s="72"/>
      <c r="C52" s="6">
        <f t="shared" ref="C52:G52" si="38">C57+C60+C63+C67</f>
        <v>14</v>
      </c>
      <c r="D52" s="6">
        <f t="shared" si="38"/>
        <v>9</v>
      </c>
      <c r="E52" s="6">
        <f t="shared" si="38"/>
        <v>4</v>
      </c>
      <c r="F52" s="6">
        <f t="shared" si="38"/>
        <v>1</v>
      </c>
      <c r="G52" s="6">
        <f t="shared" si="38"/>
        <v>0</v>
      </c>
      <c r="H52" s="6">
        <v>43.081600000000002</v>
      </c>
    </row>
    <row r="53" spans="1:8" s="16" customFormat="1" ht="12" customHeight="1" x14ac:dyDescent="0.2">
      <c r="A53" s="72" t="s">
        <v>39</v>
      </c>
      <c r="B53" s="72"/>
      <c r="C53" s="6">
        <f>C73+C78+C79+C61+C62+C64+C65+C66+C113</f>
        <v>123</v>
      </c>
      <c r="D53" s="6">
        <f t="shared" ref="D53:G53" si="39">D73+D78+D79+D61+D62+D64+D65+D66+D113</f>
        <v>56</v>
      </c>
      <c r="E53" s="6">
        <f t="shared" si="39"/>
        <v>33</v>
      </c>
      <c r="F53" s="6">
        <f t="shared" si="39"/>
        <v>18</v>
      </c>
      <c r="G53" s="6">
        <f t="shared" si="39"/>
        <v>16</v>
      </c>
      <c r="H53" s="6">
        <v>1084.7682</v>
      </c>
    </row>
    <row r="54" spans="1:8" s="16" customFormat="1" ht="12" customHeight="1" x14ac:dyDescent="0.2">
      <c r="A54" s="73" t="s">
        <v>40</v>
      </c>
      <c r="B54" s="73"/>
      <c r="C54" s="11">
        <f>C59+C58</f>
        <v>55</v>
      </c>
      <c r="D54" s="11">
        <f t="shared" ref="D54:G54" si="40">D59+D58</f>
        <v>26</v>
      </c>
      <c r="E54" s="11">
        <f t="shared" si="40"/>
        <v>13</v>
      </c>
      <c r="F54" s="11">
        <f t="shared" si="40"/>
        <v>7</v>
      </c>
      <c r="G54" s="11">
        <f t="shared" si="40"/>
        <v>9</v>
      </c>
      <c r="H54" s="11">
        <v>503.76259999999996</v>
      </c>
    </row>
    <row r="55" spans="1:8" s="16" customFormat="1" ht="12" customHeight="1" x14ac:dyDescent="0.2">
      <c r="A55" s="9"/>
      <c r="B55" s="64"/>
      <c r="C55" s="14"/>
      <c r="D55" s="14"/>
      <c r="E55" s="14"/>
      <c r="F55" s="14"/>
      <c r="G55" s="14"/>
      <c r="H55" s="14"/>
    </row>
    <row r="56" spans="1:8" s="16" customFormat="1" ht="12" customHeight="1" x14ac:dyDescent="0.2">
      <c r="A56" s="84" t="s">
        <v>41</v>
      </c>
      <c r="B56" s="84"/>
      <c r="C56" s="4">
        <f t="shared" ref="C56:G56" si="41">SUM(C57:C67)</f>
        <v>171</v>
      </c>
      <c r="D56" s="4">
        <f t="shared" si="41"/>
        <v>83</v>
      </c>
      <c r="E56" s="4">
        <f t="shared" si="41"/>
        <v>42</v>
      </c>
      <c r="F56" s="4">
        <f t="shared" si="41"/>
        <v>22</v>
      </c>
      <c r="G56" s="4">
        <f t="shared" si="41"/>
        <v>24</v>
      </c>
      <c r="H56" s="4">
        <v>1499.6731999999997</v>
      </c>
    </row>
    <row r="57" spans="1:8" s="16" customFormat="1" ht="12" customHeight="1" x14ac:dyDescent="0.2">
      <c r="A57" s="72" t="s">
        <v>42</v>
      </c>
      <c r="B57" s="72"/>
      <c r="C57" s="6">
        <v>1</v>
      </c>
      <c r="D57" s="6">
        <v>1</v>
      </c>
      <c r="E57" s="6">
        <v>0</v>
      </c>
      <c r="F57" s="6">
        <v>0</v>
      </c>
      <c r="G57" s="6">
        <v>0</v>
      </c>
      <c r="H57" s="6">
        <v>0.8</v>
      </c>
    </row>
    <row r="58" spans="1:8" s="16" customFormat="1" ht="12" customHeight="1" x14ac:dyDescent="0.2">
      <c r="A58" s="72" t="s">
        <v>43</v>
      </c>
      <c r="B58" s="72"/>
      <c r="C58" s="6">
        <v>29</v>
      </c>
      <c r="D58" s="6">
        <v>11</v>
      </c>
      <c r="E58" s="6">
        <v>9</v>
      </c>
      <c r="F58" s="6">
        <v>4</v>
      </c>
      <c r="G58" s="6">
        <v>5</v>
      </c>
      <c r="H58" s="6">
        <v>298.99369999999999</v>
      </c>
    </row>
    <row r="59" spans="1:8" s="16" customFormat="1" ht="12" customHeight="1" x14ac:dyDescent="0.2">
      <c r="A59" s="72" t="s">
        <v>44</v>
      </c>
      <c r="B59" s="72"/>
      <c r="C59" s="6">
        <v>26</v>
      </c>
      <c r="D59" s="6">
        <v>15</v>
      </c>
      <c r="E59" s="6">
        <v>4</v>
      </c>
      <c r="F59" s="6">
        <v>3</v>
      </c>
      <c r="G59" s="6">
        <v>4</v>
      </c>
      <c r="H59" s="6">
        <v>204.7689</v>
      </c>
    </row>
    <row r="60" spans="1:8" s="16" customFormat="1" ht="12" customHeight="1" x14ac:dyDescent="0.2">
      <c r="A60" s="72" t="s">
        <v>45</v>
      </c>
      <c r="B60" s="72"/>
      <c r="C60" s="6">
        <v>8</v>
      </c>
      <c r="D60" s="6">
        <v>4</v>
      </c>
      <c r="E60" s="6">
        <v>3</v>
      </c>
      <c r="F60" s="6">
        <v>1</v>
      </c>
      <c r="G60" s="6">
        <v>0</v>
      </c>
      <c r="H60" s="6">
        <v>34.432099999999998</v>
      </c>
    </row>
    <row r="61" spans="1:8" s="16" customFormat="1" ht="12" customHeight="1" x14ac:dyDescent="0.2">
      <c r="A61" s="72" t="s">
        <v>46</v>
      </c>
      <c r="B61" s="72"/>
      <c r="C61" s="6">
        <v>5</v>
      </c>
      <c r="D61" s="6">
        <v>1</v>
      </c>
      <c r="E61" s="6">
        <v>2</v>
      </c>
      <c r="F61" s="6">
        <v>1</v>
      </c>
      <c r="G61" s="6">
        <v>1</v>
      </c>
      <c r="H61" s="6">
        <v>130.0308</v>
      </c>
    </row>
    <row r="62" spans="1:8" s="16" customFormat="1" ht="12" customHeight="1" x14ac:dyDescent="0.2">
      <c r="A62" s="72" t="s">
        <v>47</v>
      </c>
      <c r="B62" s="72"/>
      <c r="C62" s="6">
        <v>61</v>
      </c>
      <c r="D62" s="6">
        <v>28</v>
      </c>
      <c r="E62" s="6">
        <v>17</v>
      </c>
      <c r="F62" s="6">
        <v>9</v>
      </c>
      <c r="G62" s="6">
        <v>7</v>
      </c>
      <c r="H62" s="6">
        <v>469.96420000000001</v>
      </c>
    </row>
    <row r="63" spans="1:8" s="16" customFormat="1" ht="12" customHeight="1" x14ac:dyDescent="0.2">
      <c r="A63" s="72" t="s">
        <v>48</v>
      </c>
      <c r="B63" s="72"/>
      <c r="C63" s="6">
        <v>5</v>
      </c>
      <c r="D63" s="6">
        <v>4</v>
      </c>
      <c r="E63" s="6">
        <v>1</v>
      </c>
      <c r="F63" s="6">
        <v>0</v>
      </c>
      <c r="G63" s="6">
        <v>0</v>
      </c>
      <c r="H63" s="6">
        <v>7.8495000000000008</v>
      </c>
    </row>
    <row r="64" spans="1:8" s="16" customFormat="1" ht="12" customHeight="1" x14ac:dyDescent="0.2">
      <c r="A64" s="72" t="s">
        <v>49</v>
      </c>
      <c r="B64" s="72"/>
      <c r="C64" s="6">
        <v>22</v>
      </c>
      <c r="D64" s="6">
        <v>8</v>
      </c>
      <c r="E64" s="6">
        <v>6</v>
      </c>
      <c r="F64" s="6">
        <v>3</v>
      </c>
      <c r="G64" s="6">
        <v>5</v>
      </c>
      <c r="H64" s="6">
        <v>280.80610000000001</v>
      </c>
    </row>
    <row r="65" spans="1:8" s="16" customFormat="1" ht="12" customHeight="1" x14ac:dyDescent="0.2">
      <c r="A65" s="72" t="s">
        <v>50</v>
      </c>
      <c r="B65" s="72"/>
      <c r="C65" s="6">
        <v>5</v>
      </c>
      <c r="D65" s="6">
        <v>5</v>
      </c>
      <c r="E65" s="6">
        <v>0</v>
      </c>
      <c r="F65" s="6">
        <v>0</v>
      </c>
      <c r="G65" s="6">
        <v>0</v>
      </c>
      <c r="H65" s="6">
        <v>6.0623000000000005</v>
      </c>
    </row>
    <row r="66" spans="1:8" s="16" customFormat="1" ht="12" customHeight="1" x14ac:dyDescent="0.2">
      <c r="A66" s="72" t="s">
        <v>51</v>
      </c>
      <c r="B66" s="72"/>
      <c r="C66" s="6">
        <v>9</v>
      </c>
      <c r="D66" s="6">
        <v>6</v>
      </c>
      <c r="E66" s="6">
        <v>0</v>
      </c>
      <c r="F66" s="6">
        <v>1</v>
      </c>
      <c r="G66" s="6">
        <v>2</v>
      </c>
      <c r="H66" s="6">
        <v>65.965600000000009</v>
      </c>
    </row>
    <row r="67" spans="1:8" s="16" customFormat="1" ht="12" customHeight="1" x14ac:dyDescent="0.2">
      <c r="A67" s="73" t="s">
        <v>52</v>
      </c>
      <c r="B67" s="73"/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s="16" customFormat="1" ht="12" customHeight="1" x14ac:dyDescent="0.2">
      <c r="A68" s="9"/>
      <c r="B68" s="9"/>
      <c r="C68" s="9"/>
      <c r="D68" s="9"/>
      <c r="E68" s="9"/>
      <c r="F68" s="9"/>
      <c r="G68" s="9"/>
      <c r="H68" s="9"/>
    </row>
    <row r="69" spans="1:8" s="16" customFormat="1" ht="12" customHeight="1" x14ac:dyDescent="0.2">
      <c r="A69" s="74" t="s">
        <v>53</v>
      </c>
      <c r="B69" s="74"/>
      <c r="C69" s="5">
        <f>SUM(C70:C116)</f>
        <v>221</v>
      </c>
      <c r="D69" s="5">
        <f t="shared" ref="D69:G69" si="42">SUM(D70:D116)</f>
        <v>98</v>
      </c>
      <c r="E69" s="5">
        <f t="shared" si="42"/>
        <v>61</v>
      </c>
      <c r="F69" s="5">
        <f t="shared" si="42"/>
        <v>29</v>
      </c>
      <c r="G69" s="5">
        <f t="shared" si="42"/>
        <v>33</v>
      </c>
      <c r="H69" s="5">
        <v>2301.2825000000007</v>
      </c>
    </row>
    <row r="70" spans="1:8" s="16" customFormat="1" ht="12" customHeight="1" x14ac:dyDescent="0.2">
      <c r="A70" s="72" t="s">
        <v>54</v>
      </c>
      <c r="B70" s="72"/>
      <c r="C70" s="6">
        <v>3</v>
      </c>
      <c r="D70" s="6">
        <v>0</v>
      </c>
      <c r="E70" s="6">
        <v>2</v>
      </c>
      <c r="F70" s="6">
        <v>0</v>
      </c>
      <c r="G70" s="6">
        <v>1</v>
      </c>
      <c r="H70" s="6">
        <v>95.298999999999992</v>
      </c>
    </row>
    <row r="71" spans="1:8" s="16" customFormat="1" ht="12" customHeight="1" x14ac:dyDescent="0.2">
      <c r="A71" s="72" t="s">
        <v>55</v>
      </c>
      <c r="B71" s="72"/>
      <c r="C71" s="6">
        <v>12</v>
      </c>
      <c r="D71" s="6">
        <v>4</v>
      </c>
      <c r="E71" s="6">
        <v>0</v>
      </c>
      <c r="F71" s="6">
        <v>2</v>
      </c>
      <c r="G71" s="6">
        <v>6</v>
      </c>
      <c r="H71" s="6">
        <v>334.11419999999998</v>
      </c>
    </row>
    <row r="72" spans="1:8" s="16" customFormat="1" ht="12" customHeight="1" x14ac:dyDescent="0.2">
      <c r="A72" s="72" t="s">
        <v>56</v>
      </c>
      <c r="B72" s="72"/>
      <c r="C72" s="6">
        <v>1</v>
      </c>
      <c r="D72" s="6">
        <v>0</v>
      </c>
      <c r="E72" s="6">
        <v>0</v>
      </c>
      <c r="F72" s="6">
        <v>1</v>
      </c>
      <c r="G72" s="6">
        <v>0</v>
      </c>
      <c r="H72" s="6">
        <v>12.854200000000001</v>
      </c>
    </row>
    <row r="73" spans="1:8" s="16" customFormat="1" ht="12" customHeight="1" x14ac:dyDescent="0.2">
      <c r="A73" s="72" t="s">
        <v>57</v>
      </c>
      <c r="B73" s="72"/>
      <c r="C73" s="6">
        <v>12</v>
      </c>
      <c r="D73" s="6">
        <v>2</v>
      </c>
      <c r="E73" s="6">
        <v>5</v>
      </c>
      <c r="F73" s="6">
        <v>4</v>
      </c>
      <c r="G73" s="6">
        <v>1</v>
      </c>
      <c r="H73" s="6">
        <v>110.39229999999999</v>
      </c>
    </row>
    <row r="74" spans="1:8" s="16" customFormat="1" ht="12" customHeight="1" x14ac:dyDescent="0.2">
      <c r="A74" s="72" t="s">
        <v>58</v>
      </c>
      <c r="B74" s="72"/>
      <c r="C74" s="6">
        <v>1</v>
      </c>
      <c r="D74" s="6">
        <v>1</v>
      </c>
      <c r="E74" s="6">
        <v>0</v>
      </c>
      <c r="F74" s="6">
        <v>0</v>
      </c>
      <c r="G74" s="6">
        <v>0</v>
      </c>
      <c r="H74" s="6">
        <v>1.1855</v>
      </c>
    </row>
    <row r="75" spans="1:8" s="16" customFormat="1" ht="12" customHeight="1" x14ac:dyDescent="0.2">
      <c r="A75" s="72" t="s">
        <v>59</v>
      </c>
      <c r="B75" s="72"/>
      <c r="C75" s="6">
        <v>1</v>
      </c>
      <c r="D75" s="6">
        <v>0</v>
      </c>
      <c r="E75" s="6">
        <v>0</v>
      </c>
      <c r="F75" s="6">
        <v>1</v>
      </c>
      <c r="G75" s="6">
        <v>0</v>
      </c>
      <c r="H75" s="6">
        <v>17.383299999999998</v>
      </c>
    </row>
    <row r="76" spans="1:8" s="16" customFormat="1" ht="12" customHeight="1" x14ac:dyDescent="0.2">
      <c r="A76" s="72" t="s">
        <v>60</v>
      </c>
      <c r="B76" s="72"/>
      <c r="C76" s="6">
        <v>6</v>
      </c>
      <c r="D76" s="6">
        <v>1</v>
      </c>
      <c r="E76" s="6">
        <v>3</v>
      </c>
      <c r="F76" s="6">
        <v>0</v>
      </c>
      <c r="G76" s="6">
        <v>2</v>
      </c>
      <c r="H76" s="6">
        <v>85.332900000000009</v>
      </c>
    </row>
    <row r="77" spans="1:8" s="16" customFormat="1" ht="12" customHeight="1" x14ac:dyDescent="0.2">
      <c r="A77" s="72" t="s">
        <v>61</v>
      </c>
      <c r="B77" s="72"/>
      <c r="C77" s="6">
        <v>6</v>
      </c>
      <c r="D77" s="6">
        <v>3</v>
      </c>
      <c r="E77" s="6">
        <v>1</v>
      </c>
      <c r="F77" s="6">
        <v>0</v>
      </c>
      <c r="G77" s="6">
        <v>2</v>
      </c>
      <c r="H77" s="6">
        <v>58.742200000000004</v>
      </c>
    </row>
    <row r="78" spans="1:8" s="16" customFormat="1" ht="12" customHeight="1" x14ac:dyDescent="0.2">
      <c r="A78" s="72" t="s">
        <v>62</v>
      </c>
      <c r="B78" s="72"/>
      <c r="C78" s="6">
        <v>1</v>
      </c>
      <c r="D78" s="6">
        <v>1</v>
      </c>
      <c r="E78" s="6">
        <v>0</v>
      </c>
      <c r="F78" s="6">
        <v>0</v>
      </c>
      <c r="G78" s="6">
        <v>0</v>
      </c>
      <c r="H78" s="6">
        <v>0</v>
      </c>
    </row>
    <row r="79" spans="1:8" s="16" customFormat="1" ht="12" customHeight="1" x14ac:dyDescent="0.2">
      <c r="A79" s="72" t="s">
        <v>63</v>
      </c>
      <c r="B79" s="72"/>
      <c r="C79" s="6">
        <v>1</v>
      </c>
      <c r="D79" s="6">
        <v>1</v>
      </c>
      <c r="E79" s="6">
        <v>0</v>
      </c>
      <c r="F79" s="6">
        <v>0</v>
      </c>
      <c r="G79" s="6">
        <v>0</v>
      </c>
      <c r="H79" s="6">
        <v>1.1368</v>
      </c>
    </row>
    <row r="80" spans="1:8" s="16" customFormat="1" ht="12" customHeight="1" x14ac:dyDescent="0.2">
      <c r="A80" s="72" t="s">
        <v>64</v>
      </c>
      <c r="B80" s="72"/>
      <c r="C80" s="6">
        <v>5</v>
      </c>
      <c r="D80" s="6">
        <v>1</v>
      </c>
      <c r="E80" s="6">
        <v>2</v>
      </c>
      <c r="F80" s="6">
        <v>0</v>
      </c>
      <c r="G80" s="6">
        <v>2</v>
      </c>
      <c r="H80" s="6">
        <v>65.587400000000002</v>
      </c>
    </row>
    <row r="81" spans="1:8" s="16" customFormat="1" ht="12" customHeight="1" x14ac:dyDescent="0.2">
      <c r="A81" s="72" t="s">
        <v>65</v>
      </c>
      <c r="B81" s="72"/>
      <c r="C81" s="6">
        <v>1</v>
      </c>
      <c r="D81" s="6">
        <v>1</v>
      </c>
      <c r="E81" s="6">
        <v>0</v>
      </c>
      <c r="F81" s="6">
        <v>0</v>
      </c>
      <c r="G81" s="6">
        <v>0</v>
      </c>
      <c r="H81" s="6">
        <v>1.2524</v>
      </c>
    </row>
    <row r="82" spans="1:8" s="16" customFormat="1" ht="12" customHeight="1" x14ac:dyDescent="0.2">
      <c r="A82" s="72" t="s">
        <v>66</v>
      </c>
      <c r="B82" s="72"/>
      <c r="C82" s="6">
        <v>1</v>
      </c>
      <c r="D82" s="6">
        <v>1</v>
      </c>
      <c r="E82" s="6">
        <v>0</v>
      </c>
      <c r="F82" s="6">
        <v>0</v>
      </c>
      <c r="G82" s="6">
        <v>0</v>
      </c>
      <c r="H82" s="6">
        <v>0</v>
      </c>
    </row>
    <row r="83" spans="1:8" s="16" customFormat="1" ht="12" customHeight="1" x14ac:dyDescent="0.2">
      <c r="A83" s="72" t="s">
        <v>67</v>
      </c>
      <c r="B83" s="72"/>
      <c r="C83" s="6">
        <v>24</v>
      </c>
      <c r="D83" s="6">
        <v>9</v>
      </c>
      <c r="E83" s="6">
        <v>8</v>
      </c>
      <c r="F83" s="6">
        <v>3</v>
      </c>
      <c r="G83" s="6">
        <v>4</v>
      </c>
      <c r="H83" s="6">
        <v>312.90300000000002</v>
      </c>
    </row>
    <row r="84" spans="1:8" s="16" customFormat="1" ht="12" customHeight="1" x14ac:dyDescent="0.2">
      <c r="A84" s="72" t="s">
        <v>68</v>
      </c>
      <c r="B84" s="72"/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</row>
    <row r="85" spans="1:8" s="16" customFormat="1" ht="12" customHeight="1" x14ac:dyDescent="0.2">
      <c r="A85" s="72" t="s">
        <v>69</v>
      </c>
      <c r="B85" s="72"/>
      <c r="C85" s="6">
        <v>6</v>
      </c>
      <c r="D85" s="6">
        <v>5</v>
      </c>
      <c r="E85" s="6">
        <v>1</v>
      </c>
      <c r="F85" s="6">
        <v>0</v>
      </c>
      <c r="G85" s="6">
        <v>0</v>
      </c>
      <c r="H85" s="6">
        <v>9.6522000000000006</v>
      </c>
    </row>
    <row r="86" spans="1:8" s="16" customFormat="1" ht="12" customHeight="1" x14ac:dyDescent="0.2">
      <c r="A86" s="72" t="s">
        <v>70</v>
      </c>
      <c r="B86" s="72"/>
      <c r="C86" s="6">
        <v>4</v>
      </c>
      <c r="D86" s="6">
        <v>2</v>
      </c>
      <c r="E86" s="6">
        <v>1</v>
      </c>
      <c r="F86" s="6">
        <v>1</v>
      </c>
      <c r="G86" s="6">
        <v>0</v>
      </c>
      <c r="H86" s="6">
        <v>14.888900000000001</v>
      </c>
    </row>
    <row r="87" spans="1:8" s="16" customFormat="1" ht="12" customHeight="1" x14ac:dyDescent="0.2">
      <c r="A87" s="72" t="s">
        <v>71</v>
      </c>
      <c r="B87" s="72"/>
      <c r="C87" s="6">
        <v>1</v>
      </c>
      <c r="D87" s="6">
        <v>1</v>
      </c>
      <c r="E87" s="6">
        <v>0</v>
      </c>
      <c r="F87" s="6">
        <v>0</v>
      </c>
      <c r="G87" s="6">
        <v>0</v>
      </c>
      <c r="H87" s="6">
        <v>2.0554000000000001</v>
      </c>
    </row>
    <row r="88" spans="1:8" s="16" customFormat="1" ht="12" customHeight="1" x14ac:dyDescent="0.2">
      <c r="A88" s="72" t="s">
        <v>72</v>
      </c>
      <c r="B88" s="72"/>
      <c r="C88" s="6">
        <v>2</v>
      </c>
      <c r="D88" s="6">
        <v>1</v>
      </c>
      <c r="E88" s="6">
        <v>0</v>
      </c>
      <c r="F88" s="6">
        <v>1</v>
      </c>
      <c r="G88" s="6">
        <v>0</v>
      </c>
      <c r="H88" s="6">
        <v>12.620200000000001</v>
      </c>
    </row>
    <row r="89" spans="1:8" s="16" customFormat="1" ht="12" customHeight="1" x14ac:dyDescent="0.2">
      <c r="A89" s="72" t="s">
        <v>73</v>
      </c>
      <c r="B89" s="72"/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</row>
    <row r="90" spans="1:8" s="16" customFormat="1" ht="12" customHeight="1" x14ac:dyDescent="0.2">
      <c r="A90" s="72" t="s">
        <v>74</v>
      </c>
      <c r="B90" s="72"/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</row>
    <row r="91" spans="1:8" s="16" customFormat="1" ht="12" customHeight="1" x14ac:dyDescent="0.2">
      <c r="A91" s="72" t="s">
        <v>75</v>
      </c>
      <c r="B91" s="72"/>
      <c r="C91" s="6">
        <v>3</v>
      </c>
      <c r="D91" s="6">
        <v>0</v>
      </c>
      <c r="E91" s="6">
        <v>2</v>
      </c>
      <c r="F91" s="6">
        <v>0</v>
      </c>
      <c r="G91" s="6">
        <v>1</v>
      </c>
      <c r="H91" s="6">
        <v>31.0642</v>
      </c>
    </row>
    <row r="92" spans="1:8" s="16" customFormat="1" ht="12" customHeight="1" x14ac:dyDescent="0.2">
      <c r="A92" s="72" t="s">
        <v>76</v>
      </c>
      <c r="B92" s="72"/>
      <c r="C92" s="6">
        <v>35</v>
      </c>
      <c r="D92" s="6">
        <v>12</v>
      </c>
      <c r="E92" s="6">
        <v>11</v>
      </c>
      <c r="F92" s="6">
        <v>7</v>
      </c>
      <c r="G92" s="6">
        <v>5</v>
      </c>
      <c r="H92" s="6">
        <v>357.88150000000002</v>
      </c>
    </row>
    <row r="93" spans="1:8" s="16" customFormat="1" ht="12" customHeight="1" x14ac:dyDescent="0.2">
      <c r="A93" s="72" t="s">
        <v>77</v>
      </c>
      <c r="B93" s="72"/>
      <c r="C93" s="6">
        <v>3</v>
      </c>
      <c r="D93" s="6">
        <v>3</v>
      </c>
      <c r="E93" s="6">
        <v>0</v>
      </c>
      <c r="F93" s="6">
        <v>0</v>
      </c>
      <c r="G93" s="6">
        <v>0</v>
      </c>
      <c r="H93" s="6">
        <v>5.9466000000000001</v>
      </c>
    </row>
    <row r="94" spans="1:8" s="16" customFormat="1" ht="12" customHeight="1" x14ac:dyDescent="0.2">
      <c r="A94" s="72" t="s">
        <v>78</v>
      </c>
      <c r="B94" s="72"/>
      <c r="C94" s="6">
        <v>1</v>
      </c>
      <c r="D94" s="6">
        <v>1</v>
      </c>
      <c r="E94" s="6">
        <v>0</v>
      </c>
      <c r="F94" s="6">
        <v>0</v>
      </c>
      <c r="G94" s="6">
        <v>0</v>
      </c>
      <c r="H94" s="6">
        <v>1.9835</v>
      </c>
    </row>
    <row r="95" spans="1:8" s="16" customFormat="1" ht="12" customHeight="1" x14ac:dyDescent="0.2">
      <c r="A95" s="72" t="s">
        <v>79</v>
      </c>
      <c r="B95" s="72"/>
      <c r="C95" s="6"/>
      <c r="D95" s="6"/>
      <c r="E95" s="6"/>
      <c r="F95" s="6"/>
      <c r="G95" s="6"/>
      <c r="H95" s="6">
        <v>0</v>
      </c>
    </row>
    <row r="96" spans="1:8" s="16" customFormat="1" ht="12" customHeight="1" x14ac:dyDescent="0.2">
      <c r="A96" s="72" t="s">
        <v>80</v>
      </c>
      <c r="B96" s="72"/>
      <c r="C96" s="6">
        <v>1</v>
      </c>
      <c r="D96" s="6">
        <v>1</v>
      </c>
      <c r="E96" s="6">
        <v>0</v>
      </c>
      <c r="F96" s="6">
        <v>0</v>
      </c>
      <c r="G96" s="6">
        <v>0</v>
      </c>
      <c r="H96" s="6">
        <v>0.58299999999999996</v>
      </c>
    </row>
    <row r="97" spans="1:8" s="16" customFormat="1" ht="12" customHeight="1" x14ac:dyDescent="0.2">
      <c r="A97" s="72" t="s">
        <v>81</v>
      </c>
      <c r="B97" s="72"/>
      <c r="C97" s="6">
        <v>6</v>
      </c>
      <c r="D97" s="6">
        <v>0</v>
      </c>
      <c r="E97" s="6">
        <v>4</v>
      </c>
      <c r="F97" s="6">
        <v>1</v>
      </c>
      <c r="G97" s="6">
        <v>1</v>
      </c>
      <c r="H97" s="6">
        <v>57.148599999999995</v>
      </c>
    </row>
    <row r="98" spans="1:8" s="16" customFormat="1" ht="12" customHeight="1" x14ac:dyDescent="0.2">
      <c r="A98" s="72" t="s">
        <v>82</v>
      </c>
      <c r="B98" s="72"/>
      <c r="C98" s="6">
        <v>3</v>
      </c>
      <c r="D98" s="6">
        <v>0</v>
      </c>
      <c r="E98" s="6">
        <v>1</v>
      </c>
      <c r="F98" s="6">
        <v>1</v>
      </c>
      <c r="G98" s="6">
        <v>1</v>
      </c>
      <c r="H98" s="6">
        <v>57.8538</v>
      </c>
    </row>
    <row r="99" spans="1:8" s="16" customFormat="1" ht="12" customHeight="1" x14ac:dyDescent="0.2">
      <c r="A99" s="72" t="s">
        <v>83</v>
      </c>
      <c r="B99" s="72"/>
      <c r="C99" s="6">
        <v>15</v>
      </c>
      <c r="D99" s="6">
        <v>8</v>
      </c>
      <c r="E99" s="6">
        <v>5</v>
      </c>
      <c r="F99" s="6">
        <v>0</v>
      </c>
      <c r="G99" s="6">
        <v>2</v>
      </c>
      <c r="H99" s="6">
        <v>118.1117</v>
      </c>
    </row>
    <row r="100" spans="1:8" s="16" customFormat="1" ht="12" customHeight="1" x14ac:dyDescent="0.2">
      <c r="A100" s="72" t="s">
        <v>84</v>
      </c>
      <c r="B100" s="72"/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s="16" customFormat="1" ht="12" customHeight="1" x14ac:dyDescent="0.2">
      <c r="A101" s="72" t="s">
        <v>85</v>
      </c>
      <c r="B101" s="72"/>
      <c r="C101" s="6">
        <v>4</v>
      </c>
      <c r="D101" s="6">
        <v>2</v>
      </c>
      <c r="E101" s="6">
        <v>2</v>
      </c>
      <c r="F101" s="6">
        <v>0</v>
      </c>
      <c r="G101" s="6">
        <v>0</v>
      </c>
      <c r="H101" s="6">
        <v>18.172599999999999</v>
      </c>
    </row>
    <row r="102" spans="1:8" s="16" customFormat="1" ht="12" customHeight="1" x14ac:dyDescent="0.2">
      <c r="A102" s="72" t="s">
        <v>86</v>
      </c>
      <c r="B102" s="72"/>
      <c r="C102" s="6">
        <v>4</v>
      </c>
      <c r="D102" s="6">
        <v>4</v>
      </c>
      <c r="E102" s="6">
        <v>0</v>
      </c>
      <c r="F102" s="6">
        <v>0</v>
      </c>
      <c r="G102" s="6">
        <v>0</v>
      </c>
      <c r="H102" s="6">
        <v>2.7037999999999998</v>
      </c>
    </row>
    <row r="103" spans="1:8" s="16" customFormat="1" ht="12" customHeight="1" x14ac:dyDescent="0.2">
      <c r="A103" s="72" t="s">
        <v>87</v>
      </c>
      <c r="B103" s="72"/>
      <c r="C103" s="6">
        <v>3</v>
      </c>
      <c r="D103" s="6">
        <v>2</v>
      </c>
      <c r="E103" s="6">
        <v>0</v>
      </c>
      <c r="F103" s="6">
        <v>0</v>
      </c>
      <c r="G103" s="6">
        <v>1</v>
      </c>
      <c r="H103" s="6">
        <v>63.556699999999999</v>
      </c>
    </row>
    <row r="104" spans="1:8" s="16" customFormat="1" ht="12" customHeight="1" x14ac:dyDescent="0.2">
      <c r="A104" s="72" t="s">
        <v>88</v>
      </c>
      <c r="B104" s="72"/>
      <c r="C104" s="6">
        <v>6</v>
      </c>
      <c r="D104" s="6">
        <v>5</v>
      </c>
      <c r="E104" s="6">
        <v>0</v>
      </c>
      <c r="F104" s="6">
        <v>1</v>
      </c>
      <c r="G104" s="6">
        <v>0</v>
      </c>
      <c r="H104" s="6">
        <v>23.449699999999996</v>
      </c>
    </row>
    <row r="105" spans="1:8" s="16" customFormat="1" ht="12" customHeight="1" x14ac:dyDescent="0.2">
      <c r="A105" s="72" t="s">
        <v>89</v>
      </c>
      <c r="B105" s="72"/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</row>
    <row r="106" spans="1:8" s="16" customFormat="1" ht="12" customHeight="1" x14ac:dyDescent="0.2">
      <c r="A106" s="72" t="s">
        <v>90</v>
      </c>
      <c r="B106" s="72"/>
      <c r="C106" s="6">
        <v>2</v>
      </c>
      <c r="D106" s="6">
        <v>1</v>
      </c>
      <c r="E106" s="6">
        <v>0</v>
      </c>
      <c r="F106" s="6">
        <v>1</v>
      </c>
      <c r="G106" s="6">
        <v>0</v>
      </c>
      <c r="H106" s="6">
        <v>20.520599999999998</v>
      </c>
    </row>
    <row r="107" spans="1:8" s="16" customFormat="1" ht="12" customHeight="1" x14ac:dyDescent="0.2">
      <c r="A107" s="72" t="s">
        <v>91</v>
      </c>
      <c r="B107" s="72"/>
      <c r="C107" s="6">
        <v>3</v>
      </c>
      <c r="D107" s="6">
        <v>1</v>
      </c>
      <c r="E107" s="6">
        <v>2</v>
      </c>
      <c r="F107" s="6">
        <v>0</v>
      </c>
      <c r="G107" s="6">
        <v>0</v>
      </c>
      <c r="H107" s="6">
        <v>8.7269000000000005</v>
      </c>
    </row>
    <row r="108" spans="1:8" s="16" customFormat="1" ht="12" customHeight="1" x14ac:dyDescent="0.2">
      <c r="A108" s="72" t="s">
        <v>92</v>
      </c>
      <c r="B108" s="72"/>
      <c r="C108" s="6">
        <v>3</v>
      </c>
      <c r="D108" s="6">
        <v>3</v>
      </c>
      <c r="E108" s="6">
        <v>0</v>
      </c>
      <c r="F108" s="6">
        <v>0</v>
      </c>
      <c r="G108" s="6">
        <v>0</v>
      </c>
      <c r="H108" s="6">
        <v>4.8000999999999996</v>
      </c>
    </row>
    <row r="109" spans="1:8" s="16" customFormat="1" ht="12" customHeight="1" x14ac:dyDescent="0.2">
      <c r="A109" s="72" t="s">
        <v>93</v>
      </c>
      <c r="B109" s="72"/>
      <c r="C109" s="6">
        <v>2</v>
      </c>
      <c r="D109" s="6">
        <v>2</v>
      </c>
      <c r="E109" s="6">
        <v>0</v>
      </c>
      <c r="F109" s="6">
        <v>0</v>
      </c>
      <c r="G109" s="6">
        <v>0</v>
      </c>
      <c r="H109" s="6">
        <v>2.6919</v>
      </c>
    </row>
    <row r="110" spans="1:8" s="16" customFormat="1" ht="12" customHeight="1" x14ac:dyDescent="0.2">
      <c r="A110" s="72" t="s">
        <v>94</v>
      </c>
      <c r="B110" s="72"/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s="16" customFormat="1" ht="12" customHeight="1" x14ac:dyDescent="0.2">
      <c r="A111" s="72" t="s">
        <v>95</v>
      </c>
      <c r="B111" s="72"/>
      <c r="C111" s="6">
        <v>4</v>
      </c>
      <c r="D111" s="6">
        <v>2</v>
      </c>
      <c r="E111" s="6">
        <v>0</v>
      </c>
      <c r="F111" s="6">
        <v>1</v>
      </c>
      <c r="G111" s="6">
        <v>1</v>
      </c>
      <c r="H111" s="6">
        <v>68.915300000000002</v>
      </c>
    </row>
    <row r="112" spans="1:8" s="16" customFormat="1" ht="12" customHeight="1" x14ac:dyDescent="0.2">
      <c r="A112" s="72" t="s">
        <v>169</v>
      </c>
      <c r="B112" s="85"/>
      <c r="C112" s="6">
        <v>23</v>
      </c>
      <c r="D112" s="6">
        <v>12</v>
      </c>
      <c r="E112" s="6">
        <v>7</v>
      </c>
      <c r="F112" s="6">
        <v>3</v>
      </c>
      <c r="G112" s="6">
        <v>1</v>
      </c>
      <c r="H112" s="6">
        <v>160.0753</v>
      </c>
    </row>
    <row r="113" spans="1:8" s="16" customFormat="1" ht="12" customHeight="1" x14ac:dyDescent="0.2">
      <c r="A113" s="72" t="s">
        <v>192</v>
      </c>
      <c r="B113" s="85"/>
      <c r="C113" s="6">
        <v>7</v>
      </c>
      <c r="D113" s="6">
        <v>4</v>
      </c>
      <c r="E113" s="6">
        <v>3</v>
      </c>
      <c r="F113" s="6">
        <v>0</v>
      </c>
      <c r="G113" s="6">
        <v>0</v>
      </c>
      <c r="H113" s="6">
        <v>20.4101</v>
      </c>
    </row>
    <row r="114" spans="1:8" s="16" customFormat="1" ht="12" customHeight="1" x14ac:dyDescent="0.2">
      <c r="A114" s="72" t="s">
        <v>96</v>
      </c>
      <c r="B114" s="72"/>
      <c r="C114" s="6">
        <v>1</v>
      </c>
      <c r="D114" s="6">
        <v>1</v>
      </c>
      <c r="E114" s="6">
        <v>0</v>
      </c>
      <c r="F114" s="6">
        <v>0</v>
      </c>
      <c r="G114" s="6">
        <v>0</v>
      </c>
      <c r="H114" s="6">
        <v>1.54</v>
      </c>
    </row>
    <row r="115" spans="1:8" s="16" customFormat="1" ht="12" customHeight="1" x14ac:dyDescent="0.2">
      <c r="A115" s="72" t="s">
        <v>97</v>
      </c>
      <c r="B115" s="72"/>
      <c r="C115" s="6">
        <v>3</v>
      </c>
      <c r="D115" s="6">
        <v>0</v>
      </c>
      <c r="E115" s="6">
        <v>1</v>
      </c>
      <c r="F115" s="6">
        <v>0</v>
      </c>
      <c r="G115" s="6">
        <v>2</v>
      </c>
      <c r="H115" s="6">
        <v>119.96600000000001</v>
      </c>
    </row>
    <row r="116" spans="1:8" s="16" customFormat="1" ht="12" customHeight="1" x14ac:dyDescent="0.2">
      <c r="A116" s="86" t="s">
        <v>98</v>
      </c>
      <c r="B116" s="86"/>
      <c r="C116" s="11">
        <v>1</v>
      </c>
      <c r="D116" s="11">
        <v>0</v>
      </c>
      <c r="E116" s="11">
        <v>0</v>
      </c>
      <c r="F116" s="11">
        <v>1</v>
      </c>
      <c r="G116" s="11">
        <v>0</v>
      </c>
      <c r="H116" s="11">
        <v>19.7807</v>
      </c>
    </row>
    <row r="117" spans="1:8" s="16" customFormat="1" ht="12" customHeight="1" x14ac:dyDescent="0.2">
      <c r="A117" s="9"/>
      <c r="B117" s="9"/>
      <c r="C117" s="9"/>
      <c r="D117" s="9"/>
      <c r="E117" s="9"/>
      <c r="F117" s="9"/>
      <c r="G117" s="9"/>
      <c r="H117" s="9"/>
    </row>
    <row r="118" spans="1:8" s="16" customFormat="1" ht="12" customHeight="1" x14ac:dyDescent="0.2">
      <c r="A118" s="74" t="s">
        <v>99</v>
      </c>
      <c r="B118" s="74"/>
      <c r="C118" s="5">
        <f t="shared" ref="C118:G118" si="43">SUM(C119:C137)</f>
        <v>163</v>
      </c>
      <c r="D118" s="5">
        <f t="shared" si="43"/>
        <v>62</v>
      </c>
      <c r="E118" s="5">
        <f t="shared" si="43"/>
        <v>53</v>
      </c>
      <c r="F118" s="5">
        <f t="shared" si="43"/>
        <v>24</v>
      </c>
      <c r="G118" s="5">
        <f t="shared" si="43"/>
        <v>24</v>
      </c>
      <c r="H118" s="5">
        <v>1668.2844999999998</v>
      </c>
    </row>
    <row r="119" spans="1:8" s="16" customFormat="1" ht="12" customHeight="1" x14ac:dyDescent="0.2">
      <c r="A119" s="72" t="s">
        <v>100</v>
      </c>
      <c r="B119" s="72"/>
      <c r="C119" s="6">
        <v>2</v>
      </c>
      <c r="D119" s="6">
        <v>1</v>
      </c>
      <c r="E119" s="6">
        <v>0</v>
      </c>
      <c r="F119" s="6">
        <v>0</v>
      </c>
      <c r="G119" s="6">
        <v>1</v>
      </c>
      <c r="H119" s="6">
        <v>99.983999999999995</v>
      </c>
    </row>
    <row r="120" spans="1:8" s="16" customFormat="1" ht="12" customHeight="1" x14ac:dyDescent="0.2">
      <c r="A120" s="72" t="s">
        <v>101</v>
      </c>
      <c r="B120" s="72"/>
      <c r="C120" s="6">
        <v>1</v>
      </c>
      <c r="D120" s="6">
        <v>0</v>
      </c>
      <c r="E120" s="6">
        <v>1</v>
      </c>
      <c r="F120" s="6">
        <v>0</v>
      </c>
      <c r="G120" s="6">
        <v>0</v>
      </c>
      <c r="H120" s="6">
        <v>3.2843999999999998</v>
      </c>
    </row>
    <row r="121" spans="1:8" s="16" customFormat="1" ht="12" customHeight="1" x14ac:dyDescent="0.2">
      <c r="A121" s="72" t="s">
        <v>102</v>
      </c>
      <c r="B121" s="72"/>
      <c r="C121" s="6">
        <v>7</v>
      </c>
      <c r="D121" s="6">
        <v>3</v>
      </c>
      <c r="E121" s="6">
        <v>4</v>
      </c>
      <c r="F121" s="6">
        <v>0</v>
      </c>
      <c r="G121" s="6">
        <v>0</v>
      </c>
      <c r="H121" s="6">
        <v>33.444699999999997</v>
      </c>
    </row>
    <row r="122" spans="1:8" s="16" customFormat="1" ht="12" customHeight="1" x14ac:dyDescent="0.2">
      <c r="A122" s="72" t="s">
        <v>103</v>
      </c>
      <c r="B122" s="72"/>
      <c r="C122" s="6">
        <v>15</v>
      </c>
      <c r="D122" s="6">
        <v>7</v>
      </c>
      <c r="E122" s="6">
        <v>2</v>
      </c>
      <c r="F122" s="6">
        <v>2</v>
      </c>
      <c r="G122" s="6">
        <v>4</v>
      </c>
      <c r="H122" s="6">
        <v>159.82640000000001</v>
      </c>
    </row>
    <row r="123" spans="1:8" s="16" customFormat="1" ht="12" customHeight="1" x14ac:dyDescent="0.2">
      <c r="A123" s="72" t="s">
        <v>104</v>
      </c>
      <c r="B123" s="72"/>
      <c r="C123" s="6">
        <v>14</v>
      </c>
      <c r="D123" s="6">
        <v>8</v>
      </c>
      <c r="E123" s="6">
        <v>3</v>
      </c>
      <c r="F123" s="6">
        <v>1</v>
      </c>
      <c r="G123" s="6">
        <v>2</v>
      </c>
      <c r="H123" s="6">
        <v>113.64209999999999</v>
      </c>
    </row>
    <row r="124" spans="1:8" s="16" customFormat="1" ht="12" customHeight="1" x14ac:dyDescent="0.2">
      <c r="A124" s="72" t="s">
        <v>105</v>
      </c>
      <c r="B124" s="72"/>
      <c r="C124" s="6">
        <v>20</v>
      </c>
      <c r="D124" s="6">
        <v>5</v>
      </c>
      <c r="E124" s="6">
        <v>7</v>
      </c>
      <c r="F124" s="6">
        <v>4</v>
      </c>
      <c r="G124" s="6">
        <v>4</v>
      </c>
      <c r="H124" s="6">
        <v>239.7877</v>
      </c>
    </row>
    <row r="125" spans="1:8" s="16" customFormat="1" ht="12" customHeight="1" x14ac:dyDescent="0.2">
      <c r="A125" s="72" t="s">
        <v>106</v>
      </c>
      <c r="B125" s="72"/>
      <c r="C125" s="6">
        <v>14</v>
      </c>
      <c r="D125" s="6">
        <v>10</v>
      </c>
      <c r="E125" s="6">
        <v>2</v>
      </c>
      <c r="F125" s="6">
        <v>1</v>
      </c>
      <c r="G125" s="6">
        <v>1</v>
      </c>
      <c r="H125" s="6">
        <v>64.84</v>
      </c>
    </row>
    <row r="126" spans="1:8" s="16" customFormat="1" ht="12" customHeight="1" x14ac:dyDescent="0.2">
      <c r="A126" s="72" t="s">
        <v>107</v>
      </c>
      <c r="B126" s="72"/>
      <c r="C126" s="6">
        <v>4</v>
      </c>
      <c r="D126" s="6">
        <v>3</v>
      </c>
      <c r="E126" s="6">
        <v>1</v>
      </c>
      <c r="F126" s="6">
        <v>0</v>
      </c>
      <c r="G126" s="6">
        <v>0</v>
      </c>
      <c r="H126" s="6">
        <v>8.5475999999999992</v>
      </c>
    </row>
    <row r="127" spans="1:8" s="16" customFormat="1" ht="12" customHeight="1" x14ac:dyDescent="0.2">
      <c r="A127" s="72" t="s">
        <v>108</v>
      </c>
      <c r="B127" s="72"/>
      <c r="C127" s="6">
        <v>15</v>
      </c>
      <c r="D127" s="6">
        <v>5</v>
      </c>
      <c r="E127" s="6">
        <v>6</v>
      </c>
      <c r="F127" s="6">
        <v>0</v>
      </c>
      <c r="G127" s="6">
        <v>4</v>
      </c>
      <c r="H127" s="6">
        <v>315.32419999999996</v>
      </c>
    </row>
    <row r="128" spans="1:8" s="16" customFormat="1" ht="12" customHeight="1" x14ac:dyDescent="0.2">
      <c r="A128" s="72" t="s">
        <v>109</v>
      </c>
      <c r="B128" s="72"/>
      <c r="C128" s="6">
        <v>5</v>
      </c>
      <c r="D128" s="6">
        <v>2</v>
      </c>
      <c r="E128" s="6">
        <v>0</v>
      </c>
      <c r="F128" s="6">
        <v>3</v>
      </c>
      <c r="G128" s="6">
        <v>0</v>
      </c>
      <c r="H128" s="6">
        <v>47.238399999999999</v>
      </c>
    </row>
    <row r="129" spans="1:8" s="16" customFormat="1" ht="12" customHeight="1" x14ac:dyDescent="0.2">
      <c r="A129" s="72" t="s">
        <v>110</v>
      </c>
      <c r="B129" s="72"/>
      <c r="C129" s="6">
        <v>5</v>
      </c>
      <c r="D129" s="6">
        <v>2</v>
      </c>
      <c r="E129" s="6">
        <v>3</v>
      </c>
      <c r="F129" s="6">
        <v>0</v>
      </c>
      <c r="G129" s="6">
        <v>0</v>
      </c>
      <c r="H129" s="6">
        <v>22.805</v>
      </c>
    </row>
    <row r="130" spans="1:8" s="16" customFormat="1" ht="12" customHeight="1" x14ac:dyDescent="0.2">
      <c r="A130" s="72" t="s">
        <v>111</v>
      </c>
      <c r="B130" s="72"/>
      <c r="C130" s="6">
        <v>4</v>
      </c>
      <c r="D130" s="6">
        <v>2</v>
      </c>
      <c r="E130" s="6">
        <v>2</v>
      </c>
      <c r="F130" s="6">
        <v>0</v>
      </c>
      <c r="G130" s="6">
        <v>0</v>
      </c>
      <c r="H130" s="6">
        <v>11.525799999999998</v>
      </c>
    </row>
    <row r="131" spans="1:8" s="16" customFormat="1" ht="12" customHeight="1" x14ac:dyDescent="0.2">
      <c r="A131" s="72" t="s">
        <v>112</v>
      </c>
      <c r="B131" s="72"/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</row>
    <row r="132" spans="1:8" s="16" customFormat="1" ht="12" customHeight="1" x14ac:dyDescent="0.2">
      <c r="A132" s="72" t="s">
        <v>113</v>
      </c>
      <c r="B132" s="72"/>
      <c r="C132" s="6">
        <v>13</v>
      </c>
      <c r="D132" s="6">
        <v>1</v>
      </c>
      <c r="E132" s="6">
        <v>8</v>
      </c>
      <c r="F132" s="6">
        <v>3</v>
      </c>
      <c r="G132" s="6">
        <v>1</v>
      </c>
      <c r="H132" s="6">
        <v>118.5384</v>
      </c>
    </row>
    <row r="133" spans="1:8" s="16" customFormat="1" ht="12" customHeight="1" x14ac:dyDescent="0.2">
      <c r="A133" s="72" t="s">
        <v>114</v>
      </c>
      <c r="B133" s="72"/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</row>
    <row r="134" spans="1:8" s="16" customFormat="1" ht="12" customHeight="1" x14ac:dyDescent="0.2">
      <c r="A134" s="72" t="s">
        <v>115</v>
      </c>
      <c r="B134" s="72"/>
      <c r="C134" s="6">
        <v>2</v>
      </c>
      <c r="D134" s="6">
        <v>1</v>
      </c>
      <c r="E134" s="6">
        <v>0</v>
      </c>
      <c r="F134" s="6">
        <v>0</v>
      </c>
      <c r="G134" s="6">
        <v>1</v>
      </c>
      <c r="H134" s="6">
        <v>26.984400000000001</v>
      </c>
    </row>
    <row r="135" spans="1:8" s="16" customFormat="1" ht="12" customHeight="1" x14ac:dyDescent="0.2">
      <c r="A135" s="72" t="s">
        <v>116</v>
      </c>
      <c r="B135" s="72"/>
      <c r="C135" s="6">
        <v>5</v>
      </c>
      <c r="D135" s="6">
        <v>3</v>
      </c>
      <c r="E135" s="6">
        <v>1</v>
      </c>
      <c r="F135" s="6">
        <v>0</v>
      </c>
      <c r="G135" s="6">
        <v>1</v>
      </c>
      <c r="H135" s="6">
        <v>34.389000000000003</v>
      </c>
    </row>
    <row r="136" spans="1:8" s="16" customFormat="1" ht="12" customHeight="1" x14ac:dyDescent="0.2">
      <c r="A136" s="72" t="s">
        <v>117</v>
      </c>
      <c r="B136" s="72"/>
      <c r="C136" s="6">
        <v>8</v>
      </c>
      <c r="D136" s="6">
        <v>6</v>
      </c>
      <c r="E136" s="6">
        <v>0</v>
      </c>
      <c r="F136" s="6">
        <v>1</v>
      </c>
      <c r="G136" s="6">
        <v>1</v>
      </c>
      <c r="H136" s="6">
        <v>59.091999999999999</v>
      </c>
    </row>
    <row r="137" spans="1:8" s="16" customFormat="1" ht="12" customHeight="1" x14ac:dyDescent="0.2">
      <c r="A137" s="59" t="s">
        <v>168</v>
      </c>
      <c r="B137" s="59"/>
      <c r="C137" s="11">
        <v>29</v>
      </c>
      <c r="D137" s="11">
        <v>3</v>
      </c>
      <c r="E137" s="11">
        <v>13</v>
      </c>
      <c r="F137" s="11">
        <v>9</v>
      </c>
      <c r="G137" s="11">
        <v>4</v>
      </c>
      <c r="H137" s="11">
        <v>309.03039999999999</v>
      </c>
    </row>
    <row r="138" spans="1:8" s="16" customFormat="1" ht="12" customHeight="1" x14ac:dyDescent="0.2">
      <c r="A138" s="9"/>
      <c r="B138" s="9"/>
      <c r="C138" s="9"/>
      <c r="D138" s="9"/>
      <c r="E138" s="9"/>
      <c r="F138" s="9"/>
      <c r="G138" s="9"/>
      <c r="H138" s="9"/>
    </row>
    <row r="139" spans="1:8" s="16" customFormat="1" ht="12" customHeight="1" x14ac:dyDescent="0.2">
      <c r="A139" s="74" t="s">
        <v>118</v>
      </c>
      <c r="B139" s="74"/>
      <c r="C139" s="5">
        <f t="shared" ref="C139:G139" si="44">SUM(C140:C147)</f>
        <v>68</v>
      </c>
      <c r="D139" s="5">
        <f t="shared" si="44"/>
        <v>8</v>
      </c>
      <c r="E139" s="5">
        <f t="shared" si="44"/>
        <v>16</v>
      </c>
      <c r="F139" s="5">
        <f t="shared" si="44"/>
        <v>21</v>
      </c>
      <c r="G139" s="5">
        <f t="shared" si="44"/>
        <v>23</v>
      </c>
      <c r="H139" s="5">
        <v>1371.4625000000001</v>
      </c>
    </row>
    <row r="140" spans="1:8" s="16" customFormat="1" ht="12" customHeight="1" x14ac:dyDescent="0.2">
      <c r="A140" s="72" t="s">
        <v>119</v>
      </c>
      <c r="B140" s="72"/>
      <c r="C140" s="6">
        <v>12</v>
      </c>
      <c r="D140" s="6">
        <v>2</v>
      </c>
      <c r="E140" s="6">
        <v>6</v>
      </c>
      <c r="F140" s="6">
        <v>1</v>
      </c>
      <c r="G140" s="6">
        <v>3</v>
      </c>
      <c r="H140" s="6">
        <v>316.39839999999998</v>
      </c>
    </row>
    <row r="141" spans="1:8" s="16" customFormat="1" ht="12" customHeight="1" x14ac:dyDescent="0.2">
      <c r="A141" s="72" t="s">
        <v>120</v>
      </c>
      <c r="B141" s="72"/>
      <c r="C141" s="6">
        <v>3</v>
      </c>
      <c r="D141" s="6">
        <v>0</v>
      </c>
      <c r="E141" s="6">
        <v>1</v>
      </c>
      <c r="F141" s="6">
        <v>0</v>
      </c>
      <c r="G141" s="6">
        <v>2</v>
      </c>
      <c r="H141" s="6">
        <v>95.605699999999999</v>
      </c>
    </row>
    <row r="142" spans="1:8" s="16" customFormat="1" ht="12" customHeight="1" x14ac:dyDescent="0.2">
      <c r="A142" s="72" t="s">
        <v>121</v>
      </c>
      <c r="B142" s="72"/>
      <c r="C142" s="6">
        <v>3</v>
      </c>
      <c r="D142" s="6">
        <v>0</v>
      </c>
      <c r="E142" s="6">
        <v>0</v>
      </c>
      <c r="F142" s="6">
        <v>1</v>
      </c>
      <c r="G142" s="6">
        <v>2</v>
      </c>
      <c r="H142" s="6">
        <v>90.653999999999996</v>
      </c>
    </row>
    <row r="143" spans="1:8" s="16" customFormat="1" ht="12" customHeight="1" x14ac:dyDescent="0.2">
      <c r="A143" s="72" t="s">
        <v>122</v>
      </c>
      <c r="B143" s="72"/>
      <c r="C143" s="6">
        <v>4</v>
      </c>
      <c r="D143" s="6">
        <v>0</v>
      </c>
      <c r="E143" s="6">
        <v>1</v>
      </c>
      <c r="F143" s="6">
        <v>2</v>
      </c>
      <c r="G143" s="6">
        <v>1</v>
      </c>
      <c r="H143" s="6">
        <v>69.483100000000007</v>
      </c>
    </row>
    <row r="144" spans="1:8" s="16" customFormat="1" ht="12" customHeight="1" x14ac:dyDescent="0.2">
      <c r="A144" s="72" t="s">
        <v>123</v>
      </c>
      <c r="B144" s="72"/>
      <c r="C144" s="6">
        <v>11</v>
      </c>
      <c r="D144" s="6">
        <v>3</v>
      </c>
      <c r="E144" s="6">
        <v>3</v>
      </c>
      <c r="F144" s="6">
        <v>3</v>
      </c>
      <c r="G144" s="6">
        <v>2</v>
      </c>
      <c r="H144" s="6">
        <v>121.9418</v>
      </c>
    </row>
    <row r="145" spans="1:8" s="16" customFormat="1" ht="12" customHeight="1" x14ac:dyDescent="0.2">
      <c r="A145" s="72" t="s">
        <v>124</v>
      </c>
      <c r="B145" s="72"/>
      <c r="C145" s="6">
        <v>22</v>
      </c>
      <c r="D145" s="6">
        <v>0</v>
      </c>
      <c r="E145" s="6">
        <v>5</v>
      </c>
      <c r="F145" s="6">
        <v>11</v>
      </c>
      <c r="G145" s="6">
        <v>6</v>
      </c>
      <c r="H145" s="6">
        <v>414.44089999999994</v>
      </c>
    </row>
    <row r="146" spans="1:8" s="16" customFormat="1" ht="12" customHeight="1" x14ac:dyDescent="0.2">
      <c r="A146" s="72" t="s">
        <v>125</v>
      </c>
      <c r="B146" s="72"/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</row>
    <row r="147" spans="1:8" s="16" customFormat="1" ht="12" customHeight="1" x14ac:dyDescent="0.2">
      <c r="A147" s="73" t="s">
        <v>126</v>
      </c>
      <c r="B147" s="73"/>
      <c r="C147" s="11">
        <v>13</v>
      </c>
      <c r="D147" s="11">
        <v>3</v>
      </c>
      <c r="E147" s="11">
        <v>0</v>
      </c>
      <c r="F147" s="11">
        <v>3</v>
      </c>
      <c r="G147" s="11">
        <v>7</v>
      </c>
      <c r="H147" s="11">
        <v>262.93860000000001</v>
      </c>
    </row>
    <row r="148" spans="1:8" s="16" customFormat="1" ht="12" customHeight="1" x14ac:dyDescent="0.2">
      <c r="A148" s="9"/>
      <c r="B148" s="9"/>
      <c r="C148" s="9"/>
      <c r="D148" s="9"/>
      <c r="E148" s="9"/>
      <c r="F148" s="9"/>
      <c r="G148" s="9"/>
      <c r="H148" s="9"/>
    </row>
    <row r="149" spans="1:8" s="16" customFormat="1" ht="12" customHeight="1" x14ac:dyDescent="0.2">
      <c r="A149" s="74" t="s">
        <v>127</v>
      </c>
      <c r="B149" s="74"/>
      <c r="C149" s="5">
        <f>SUM(C150:C155)</f>
        <v>144</v>
      </c>
      <c r="D149" s="5">
        <f t="shared" ref="D149:G149" si="45">SUM(D150:D155)</f>
        <v>56</v>
      </c>
      <c r="E149" s="5">
        <f t="shared" si="45"/>
        <v>39</v>
      </c>
      <c r="F149" s="5">
        <f t="shared" si="45"/>
        <v>21</v>
      </c>
      <c r="G149" s="5">
        <f t="shared" si="45"/>
        <v>28</v>
      </c>
      <c r="H149" s="5">
        <v>1727.9546</v>
      </c>
    </row>
    <row r="150" spans="1:8" s="16" customFormat="1" ht="12" customHeight="1" x14ac:dyDescent="0.2">
      <c r="A150" s="72" t="s">
        <v>128</v>
      </c>
      <c r="B150" s="72"/>
      <c r="C150" s="6">
        <v>4</v>
      </c>
      <c r="D150" s="6">
        <v>2</v>
      </c>
      <c r="E150" s="6">
        <v>0</v>
      </c>
      <c r="F150" s="6">
        <v>1</v>
      </c>
      <c r="G150" s="6">
        <v>1</v>
      </c>
      <c r="H150" s="6">
        <v>74.051999999999992</v>
      </c>
    </row>
    <row r="151" spans="1:8" s="16" customFormat="1" ht="12" customHeight="1" x14ac:dyDescent="0.2">
      <c r="A151" s="72" t="s">
        <v>129</v>
      </c>
      <c r="B151" s="72"/>
      <c r="C151" s="6">
        <v>101</v>
      </c>
      <c r="D151" s="6">
        <v>42</v>
      </c>
      <c r="E151" s="6">
        <v>29</v>
      </c>
      <c r="F151" s="6">
        <v>14</v>
      </c>
      <c r="G151" s="6">
        <v>16</v>
      </c>
      <c r="H151" s="6">
        <v>974.43439999999998</v>
      </c>
    </row>
    <row r="152" spans="1:8" s="16" customFormat="1" ht="12" customHeight="1" x14ac:dyDescent="0.2">
      <c r="A152" s="72" t="s">
        <v>130</v>
      </c>
      <c r="B152" s="72"/>
      <c r="C152" s="6">
        <v>17</v>
      </c>
      <c r="D152" s="6">
        <v>8</v>
      </c>
      <c r="E152" s="6">
        <v>4</v>
      </c>
      <c r="F152" s="6">
        <v>3</v>
      </c>
      <c r="G152" s="6">
        <v>2</v>
      </c>
      <c r="H152" s="6">
        <v>205.67320000000001</v>
      </c>
    </row>
    <row r="153" spans="1:8" s="16" customFormat="1" ht="12" customHeight="1" x14ac:dyDescent="0.2">
      <c r="A153" s="72" t="s">
        <v>131</v>
      </c>
      <c r="B153" s="72"/>
      <c r="C153" s="6">
        <v>7</v>
      </c>
      <c r="D153" s="6">
        <v>1</v>
      </c>
      <c r="E153" s="6">
        <v>1</v>
      </c>
      <c r="F153" s="6">
        <v>0</v>
      </c>
      <c r="G153" s="6">
        <v>5</v>
      </c>
      <c r="H153" s="6">
        <v>193.62169999999998</v>
      </c>
    </row>
    <row r="154" spans="1:8" s="16" customFormat="1" ht="12" customHeight="1" x14ac:dyDescent="0.2">
      <c r="A154" s="72" t="s">
        <v>132</v>
      </c>
      <c r="B154" s="72"/>
      <c r="C154" s="6">
        <v>1</v>
      </c>
      <c r="D154" s="6">
        <v>1</v>
      </c>
      <c r="E154" s="6">
        <v>0</v>
      </c>
      <c r="F154" s="6">
        <v>0</v>
      </c>
      <c r="G154" s="6">
        <v>0</v>
      </c>
      <c r="H154" s="6">
        <v>1.6696</v>
      </c>
    </row>
    <row r="155" spans="1:8" s="16" customFormat="1" ht="12" customHeight="1" x14ac:dyDescent="0.2">
      <c r="A155" s="86" t="s">
        <v>133</v>
      </c>
      <c r="B155" s="86"/>
      <c r="C155" s="11">
        <v>14</v>
      </c>
      <c r="D155" s="11">
        <v>2</v>
      </c>
      <c r="E155" s="11">
        <v>5</v>
      </c>
      <c r="F155" s="11">
        <v>3</v>
      </c>
      <c r="G155" s="11">
        <v>4</v>
      </c>
      <c r="H155" s="11">
        <v>278.50369999999998</v>
      </c>
    </row>
    <row r="156" spans="1:8" s="16" customFormat="1" ht="12" customHeight="1" x14ac:dyDescent="0.2">
      <c r="A156" s="9"/>
      <c r="B156" s="9"/>
      <c r="C156" s="9"/>
      <c r="D156" s="9"/>
      <c r="E156" s="9"/>
      <c r="F156" s="9"/>
      <c r="G156" s="9"/>
      <c r="H156" s="9"/>
    </row>
    <row r="157" spans="1:8" s="16" customFormat="1" ht="12" customHeight="1" x14ac:dyDescent="0.2">
      <c r="A157" s="74" t="s">
        <v>134</v>
      </c>
      <c r="B157" s="74"/>
      <c r="C157" s="5">
        <f>SUM(C158:C159)</f>
        <v>49</v>
      </c>
      <c r="D157" s="5">
        <f t="shared" ref="D157:G157" si="46">SUM(D158:D159)</f>
        <v>16</v>
      </c>
      <c r="E157" s="5">
        <f t="shared" si="46"/>
        <v>12</v>
      </c>
      <c r="F157" s="5">
        <f t="shared" si="46"/>
        <v>6</v>
      </c>
      <c r="G157" s="5">
        <f t="shared" si="46"/>
        <v>15</v>
      </c>
      <c r="H157" s="5">
        <v>607.73120000000006</v>
      </c>
    </row>
    <row r="158" spans="1:8" s="16" customFormat="1" ht="12" customHeight="1" x14ac:dyDescent="0.2">
      <c r="A158" s="72" t="s">
        <v>135</v>
      </c>
      <c r="B158" s="72"/>
      <c r="C158" s="6">
        <v>23</v>
      </c>
      <c r="D158" s="6">
        <v>4</v>
      </c>
      <c r="E158" s="6">
        <v>7</v>
      </c>
      <c r="F158" s="6">
        <v>5</v>
      </c>
      <c r="G158" s="6">
        <v>7</v>
      </c>
      <c r="H158" s="6">
        <v>309.55880000000002</v>
      </c>
    </row>
    <row r="159" spans="1:8" s="16" customFormat="1" ht="12" customHeight="1" x14ac:dyDescent="0.2">
      <c r="A159" s="86" t="s">
        <v>161</v>
      </c>
      <c r="B159" s="86"/>
      <c r="C159" s="11">
        <v>26</v>
      </c>
      <c r="D159" s="11">
        <v>12</v>
      </c>
      <c r="E159" s="11">
        <v>5</v>
      </c>
      <c r="F159" s="11">
        <v>1</v>
      </c>
      <c r="G159" s="11">
        <v>8</v>
      </c>
      <c r="H159" s="11">
        <v>298.17240000000004</v>
      </c>
    </row>
    <row r="160" spans="1:8" s="16" customFormat="1" ht="12" customHeight="1" x14ac:dyDescent="0.2">
      <c r="A160" s="9"/>
      <c r="B160" s="9"/>
      <c r="C160" s="9"/>
      <c r="D160" s="9"/>
      <c r="E160" s="9"/>
      <c r="F160" s="9"/>
      <c r="G160" s="9"/>
      <c r="H160" s="9"/>
    </row>
    <row r="161" spans="1:8" s="16" customFormat="1" ht="12" customHeight="1" x14ac:dyDescent="0.2">
      <c r="A161" s="74" t="s">
        <v>136</v>
      </c>
      <c r="B161" s="74"/>
      <c r="C161" s="5">
        <f t="shared" ref="C161:G161" si="47">SUM(C162:C164)</f>
        <v>116</v>
      </c>
      <c r="D161" s="5">
        <f t="shared" si="47"/>
        <v>19</v>
      </c>
      <c r="E161" s="5">
        <f t="shared" si="47"/>
        <v>25</v>
      </c>
      <c r="F161" s="5">
        <f t="shared" si="47"/>
        <v>14</v>
      </c>
      <c r="G161" s="5">
        <f t="shared" si="47"/>
        <v>58</v>
      </c>
      <c r="H161" s="5">
        <v>2494.8879999999999</v>
      </c>
    </row>
    <row r="162" spans="1:8" s="16" customFormat="1" ht="12" customHeight="1" x14ac:dyDescent="0.2">
      <c r="A162" s="72" t="s">
        <v>137</v>
      </c>
      <c r="B162" s="72"/>
      <c r="C162" s="6">
        <v>39</v>
      </c>
      <c r="D162" s="6">
        <v>6</v>
      </c>
      <c r="E162" s="6">
        <v>7</v>
      </c>
      <c r="F162" s="6">
        <v>6</v>
      </c>
      <c r="G162" s="6">
        <v>20</v>
      </c>
      <c r="H162" s="6">
        <v>819.31579999999997</v>
      </c>
    </row>
    <row r="163" spans="1:8" s="16" customFormat="1" ht="12" customHeight="1" x14ac:dyDescent="0.2">
      <c r="A163" s="72" t="s">
        <v>138</v>
      </c>
      <c r="B163" s="72"/>
      <c r="C163" s="6">
        <v>30</v>
      </c>
      <c r="D163" s="6">
        <v>2</v>
      </c>
      <c r="E163" s="6">
        <v>4</v>
      </c>
      <c r="F163" s="6">
        <v>0</v>
      </c>
      <c r="G163" s="6">
        <v>24</v>
      </c>
      <c r="H163" s="6">
        <v>1024.8988999999999</v>
      </c>
    </row>
    <row r="164" spans="1:8" s="16" customFormat="1" ht="12" customHeight="1" x14ac:dyDescent="0.2">
      <c r="A164" s="86" t="s">
        <v>139</v>
      </c>
      <c r="B164" s="86"/>
      <c r="C164" s="15">
        <v>47</v>
      </c>
      <c r="D164" s="15">
        <v>11</v>
      </c>
      <c r="E164" s="15">
        <v>14</v>
      </c>
      <c r="F164" s="15">
        <v>8</v>
      </c>
      <c r="G164" s="15">
        <v>14</v>
      </c>
      <c r="H164" s="15">
        <v>650.67330000000004</v>
      </c>
    </row>
    <row r="165" spans="1:8" s="16" customFormat="1" ht="12" customHeight="1" x14ac:dyDescent="0.2">
      <c r="A165" s="9"/>
      <c r="B165" s="9"/>
      <c r="C165" s="9"/>
      <c r="D165" s="9"/>
      <c r="E165" s="9"/>
      <c r="F165" s="9"/>
      <c r="G165" s="9"/>
      <c r="H165" s="9"/>
    </row>
    <row r="166" spans="1:8" s="16" customFormat="1" ht="12" customHeight="1" x14ac:dyDescent="0.2">
      <c r="A166" s="74" t="s">
        <v>140</v>
      </c>
      <c r="B166" s="74"/>
      <c r="C166" s="5">
        <f t="shared" ref="C166:G166" si="48">SUM(C167:C176)</f>
        <v>99</v>
      </c>
      <c r="D166" s="5">
        <f t="shared" si="48"/>
        <v>18</v>
      </c>
      <c r="E166" s="5">
        <f t="shared" si="48"/>
        <v>23</v>
      </c>
      <c r="F166" s="5">
        <f t="shared" si="48"/>
        <v>10</v>
      </c>
      <c r="G166" s="5">
        <f t="shared" si="48"/>
        <v>48</v>
      </c>
      <c r="H166" s="5">
        <v>2190.1349000000005</v>
      </c>
    </row>
    <row r="167" spans="1:8" s="16" customFormat="1" ht="12" customHeight="1" x14ac:dyDescent="0.2">
      <c r="A167" s="72" t="s">
        <v>141</v>
      </c>
      <c r="B167" s="72"/>
      <c r="C167" s="6">
        <v>17</v>
      </c>
      <c r="D167" s="6">
        <v>2</v>
      </c>
      <c r="E167" s="6">
        <v>6</v>
      </c>
      <c r="F167" s="6">
        <v>0</v>
      </c>
      <c r="G167" s="6">
        <v>9</v>
      </c>
      <c r="H167" s="6">
        <v>500.5086</v>
      </c>
    </row>
    <row r="168" spans="1:8" s="16" customFormat="1" ht="12" customHeight="1" x14ac:dyDescent="0.2">
      <c r="A168" s="72" t="s">
        <v>142</v>
      </c>
      <c r="B168" s="72"/>
      <c r="C168" s="6">
        <v>1</v>
      </c>
      <c r="D168" s="6">
        <v>0</v>
      </c>
      <c r="E168" s="6">
        <v>1</v>
      </c>
      <c r="F168" s="6">
        <v>0</v>
      </c>
      <c r="G168" s="6">
        <v>0</v>
      </c>
      <c r="H168" s="6">
        <v>4.7604000000000006</v>
      </c>
    </row>
    <row r="169" spans="1:8" s="16" customFormat="1" ht="12" customHeight="1" x14ac:dyDescent="0.2">
      <c r="A169" s="72" t="s">
        <v>143</v>
      </c>
      <c r="B169" s="72"/>
      <c r="C169" s="6">
        <v>1</v>
      </c>
      <c r="D169" s="6">
        <v>1</v>
      </c>
      <c r="E169" s="6">
        <v>0</v>
      </c>
      <c r="F169" s="6">
        <v>0</v>
      </c>
      <c r="G169" s="6">
        <v>0</v>
      </c>
      <c r="H169" s="6">
        <v>1.3034999999999999</v>
      </c>
    </row>
    <row r="170" spans="1:8" s="16" customFormat="1" ht="12" customHeight="1" x14ac:dyDescent="0.2">
      <c r="A170" s="72" t="s">
        <v>144</v>
      </c>
      <c r="B170" s="72"/>
      <c r="C170" s="6">
        <v>3</v>
      </c>
      <c r="D170" s="6">
        <v>0</v>
      </c>
      <c r="E170" s="6">
        <v>1</v>
      </c>
      <c r="F170" s="6">
        <v>0</v>
      </c>
      <c r="G170" s="6">
        <v>2</v>
      </c>
      <c r="H170" s="6">
        <v>65.892399999999995</v>
      </c>
    </row>
    <row r="171" spans="1:8" s="16" customFormat="1" ht="12" customHeight="1" x14ac:dyDescent="0.2">
      <c r="A171" s="72" t="s">
        <v>145</v>
      </c>
      <c r="B171" s="72"/>
      <c r="C171" s="6">
        <v>41</v>
      </c>
      <c r="D171" s="6">
        <v>7</v>
      </c>
      <c r="E171" s="6">
        <v>9</v>
      </c>
      <c r="F171" s="6">
        <v>8</v>
      </c>
      <c r="G171" s="6">
        <v>17</v>
      </c>
      <c r="H171" s="6">
        <v>831.77830000000006</v>
      </c>
    </row>
    <row r="172" spans="1:8" s="16" customFormat="1" ht="12" customHeight="1" x14ac:dyDescent="0.2">
      <c r="A172" s="72" t="s">
        <v>146</v>
      </c>
      <c r="B172" s="72"/>
      <c r="C172" s="6">
        <v>8</v>
      </c>
      <c r="D172" s="6">
        <v>5</v>
      </c>
      <c r="E172" s="6">
        <v>2</v>
      </c>
      <c r="F172" s="6">
        <v>0</v>
      </c>
      <c r="G172" s="6">
        <v>1</v>
      </c>
      <c r="H172" s="6">
        <v>52.856000000000002</v>
      </c>
    </row>
    <row r="173" spans="1:8" s="16" customFormat="1" ht="12" customHeight="1" x14ac:dyDescent="0.2">
      <c r="A173" s="72" t="s">
        <v>147</v>
      </c>
      <c r="B173" s="72"/>
      <c r="C173" s="6">
        <v>3</v>
      </c>
      <c r="D173" s="6">
        <v>0</v>
      </c>
      <c r="E173" s="6">
        <v>1</v>
      </c>
      <c r="F173" s="6">
        <v>0</v>
      </c>
      <c r="G173" s="6">
        <v>2</v>
      </c>
      <c r="H173" s="6">
        <v>67.130899999999997</v>
      </c>
    </row>
    <row r="174" spans="1:8" s="16" customFormat="1" ht="12" customHeight="1" x14ac:dyDescent="0.2">
      <c r="A174" s="72" t="s">
        <v>148</v>
      </c>
      <c r="B174" s="72"/>
      <c r="C174" s="6">
        <v>5</v>
      </c>
      <c r="D174" s="6">
        <v>1</v>
      </c>
      <c r="E174" s="6">
        <v>1</v>
      </c>
      <c r="F174" s="6">
        <v>1</v>
      </c>
      <c r="G174" s="6">
        <v>2</v>
      </c>
      <c r="H174" s="6">
        <v>125.7304</v>
      </c>
    </row>
    <row r="175" spans="1:8" s="16" customFormat="1" ht="12" customHeight="1" x14ac:dyDescent="0.2">
      <c r="A175" s="72" t="s">
        <v>149</v>
      </c>
      <c r="B175" s="72"/>
      <c r="C175" s="6">
        <v>3</v>
      </c>
      <c r="D175" s="6">
        <v>0</v>
      </c>
      <c r="E175" s="6">
        <v>0</v>
      </c>
      <c r="F175" s="6">
        <v>0</v>
      </c>
      <c r="G175" s="6">
        <v>3</v>
      </c>
      <c r="H175" s="6">
        <v>99.488600000000005</v>
      </c>
    </row>
    <row r="176" spans="1:8" s="16" customFormat="1" ht="12" customHeight="1" x14ac:dyDescent="0.2">
      <c r="A176" s="86" t="s">
        <v>150</v>
      </c>
      <c r="B176" s="86"/>
      <c r="C176" s="11">
        <v>17</v>
      </c>
      <c r="D176" s="11">
        <v>2</v>
      </c>
      <c r="E176" s="11">
        <v>2</v>
      </c>
      <c r="F176" s="11">
        <v>1</v>
      </c>
      <c r="G176" s="11">
        <v>12</v>
      </c>
      <c r="H176" s="11">
        <v>440.68580000000003</v>
      </c>
    </row>
    <row r="177" spans="1:8" s="16" customFormat="1" ht="12" customHeight="1" x14ac:dyDescent="0.2">
      <c r="A177" s="9"/>
      <c r="B177" s="9"/>
      <c r="C177" s="9"/>
      <c r="D177" s="9"/>
      <c r="E177" s="9"/>
      <c r="F177" s="9"/>
      <c r="G177" s="9"/>
      <c r="H177" s="9"/>
    </row>
    <row r="178" spans="1:8" s="16" customFormat="1" ht="12" customHeight="1" x14ac:dyDescent="0.2">
      <c r="A178" s="74" t="s">
        <v>151</v>
      </c>
      <c r="B178" s="74"/>
      <c r="C178" s="5">
        <f t="shared" ref="C178:G178" si="49">SUM(C179:C186)</f>
        <v>1031</v>
      </c>
      <c r="D178" s="5">
        <f t="shared" si="49"/>
        <v>360</v>
      </c>
      <c r="E178" s="5">
        <f t="shared" si="49"/>
        <v>271</v>
      </c>
      <c r="F178" s="5">
        <f t="shared" si="49"/>
        <v>147</v>
      </c>
      <c r="G178" s="5">
        <f t="shared" si="49"/>
        <v>253</v>
      </c>
      <c r="H178" s="5">
        <v>13861.411399999999</v>
      </c>
    </row>
    <row r="179" spans="1:8" s="16" customFormat="1" ht="12" customHeight="1" x14ac:dyDescent="0.2">
      <c r="A179" s="72" t="s">
        <v>152</v>
      </c>
      <c r="B179" s="72"/>
      <c r="C179" s="6">
        <f>SUM(C57:C67)</f>
        <v>171</v>
      </c>
      <c r="D179" s="6">
        <f t="shared" ref="D179:G179" si="50">SUM(D57:D67)</f>
        <v>83</v>
      </c>
      <c r="E179" s="6">
        <f t="shared" si="50"/>
        <v>42</v>
      </c>
      <c r="F179" s="6">
        <f t="shared" si="50"/>
        <v>22</v>
      </c>
      <c r="G179" s="6">
        <f t="shared" si="50"/>
        <v>24</v>
      </c>
      <c r="H179" s="6">
        <v>1499.6731999999997</v>
      </c>
    </row>
    <row r="180" spans="1:8" s="16" customFormat="1" ht="12" customHeight="1" x14ac:dyDescent="0.2">
      <c r="A180" s="72" t="s">
        <v>153</v>
      </c>
      <c r="B180" s="72"/>
      <c r="C180" s="6">
        <f>SUM(C70:C116)</f>
        <v>221</v>
      </c>
      <c r="D180" s="6">
        <f t="shared" ref="D180:G180" si="51">SUM(D70:D116)</f>
        <v>98</v>
      </c>
      <c r="E180" s="6">
        <f t="shared" si="51"/>
        <v>61</v>
      </c>
      <c r="F180" s="6">
        <f t="shared" si="51"/>
        <v>29</v>
      </c>
      <c r="G180" s="6">
        <f t="shared" si="51"/>
        <v>33</v>
      </c>
      <c r="H180" s="6">
        <v>2301.2825000000007</v>
      </c>
    </row>
    <row r="181" spans="1:8" s="16" customFormat="1" ht="12" customHeight="1" x14ac:dyDescent="0.2">
      <c r="A181" s="72" t="s">
        <v>154</v>
      </c>
      <c r="B181" s="72"/>
      <c r="C181" s="6">
        <f t="shared" ref="C181:G181" si="52">SUM(C119:C137)</f>
        <v>163</v>
      </c>
      <c r="D181" s="6">
        <f t="shared" si="52"/>
        <v>62</v>
      </c>
      <c r="E181" s="6">
        <f t="shared" si="52"/>
        <v>53</v>
      </c>
      <c r="F181" s="6">
        <f t="shared" si="52"/>
        <v>24</v>
      </c>
      <c r="G181" s="6">
        <f t="shared" si="52"/>
        <v>24</v>
      </c>
      <c r="H181" s="6">
        <v>1668.2844999999998</v>
      </c>
    </row>
    <row r="182" spans="1:8" s="16" customFormat="1" ht="12" customHeight="1" x14ac:dyDescent="0.2">
      <c r="A182" s="72" t="s">
        <v>155</v>
      </c>
      <c r="B182" s="72"/>
      <c r="C182" s="6">
        <f>SUM(C140:C147)</f>
        <v>68</v>
      </c>
      <c r="D182" s="6">
        <f t="shared" ref="D182:G182" si="53">SUM(D140:D147)</f>
        <v>8</v>
      </c>
      <c r="E182" s="6">
        <f t="shared" si="53"/>
        <v>16</v>
      </c>
      <c r="F182" s="6">
        <f t="shared" si="53"/>
        <v>21</v>
      </c>
      <c r="G182" s="6">
        <f t="shared" si="53"/>
        <v>23</v>
      </c>
      <c r="H182" s="6">
        <v>1371.4625000000001</v>
      </c>
    </row>
    <row r="183" spans="1:8" s="16" customFormat="1" ht="12" customHeight="1" x14ac:dyDescent="0.2">
      <c r="A183" s="72" t="s">
        <v>156</v>
      </c>
      <c r="B183" s="72"/>
      <c r="C183" s="6">
        <f>SUM(C150:C155)</f>
        <v>144</v>
      </c>
      <c r="D183" s="6">
        <f t="shared" ref="D183:G183" si="54">SUM(D150:D155)</f>
        <v>56</v>
      </c>
      <c r="E183" s="6">
        <f t="shared" si="54"/>
        <v>39</v>
      </c>
      <c r="F183" s="6">
        <f t="shared" si="54"/>
        <v>21</v>
      </c>
      <c r="G183" s="6">
        <f t="shared" si="54"/>
        <v>28</v>
      </c>
      <c r="H183" s="6">
        <v>1727.9546</v>
      </c>
    </row>
    <row r="184" spans="1:8" s="16" customFormat="1" ht="12" customHeight="1" x14ac:dyDescent="0.2">
      <c r="A184" s="72" t="s">
        <v>157</v>
      </c>
      <c r="B184" s="72"/>
      <c r="C184" s="6">
        <f>SUM(C158:C159)</f>
        <v>49</v>
      </c>
      <c r="D184" s="6">
        <f t="shared" ref="D184:G184" si="55">SUM(D158:D159)</f>
        <v>16</v>
      </c>
      <c r="E184" s="6">
        <f t="shared" si="55"/>
        <v>12</v>
      </c>
      <c r="F184" s="6">
        <f t="shared" si="55"/>
        <v>6</v>
      </c>
      <c r="G184" s="6">
        <f t="shared" si="55"/>
        <v>15</v>
      </c>
      <c r="H184" s="6">
        <v>607.73120000000006</v>
      </c>
    </row>
    <row r="185" spans="1:8" s="16" customFormat="1" ht="12" customHeight="1" x14ac:dyDescent="0.2">
      <c r="A185" s="72" t="s">
        <v>158</v>
      </c>
      <c r="B185" s="72"/>
      <c r="C185" s="6">
        <f t="shared" ref="C185:G185" si="56">SUM(C162:C164)</f>
        <v>116</v>
      </c>
      <c r="D185" s="6">
        <f t="shared" si="56"/>
        <v>19</v>
      </c>
      <c r="E185" s="6">
        <f t="shared" si="56"/>
        <v>25</v>
      </c>
      <c r="F185" s="6">
        <f t="shared" si="56"/>
        <v>14</v>
      </c>
      <c r="G185" s="6">
        <f t="shared" si="56"/>
        <v>58</v>
      </c>
      <c r="H185" s="6">
        <v>2494.8879999999999</v>
      </c>
    </row>
    <row r="186" spans="1:8" s="16" customFormat="1" ht="12" customHeight="1" x14ac:dyDescent="0.2">
      <c r="A186" s="73" t="s">
        <v>159</v>
      </c>
      <c r="B186" s="73"/>
      <c r="C186" s="11">
        <f t="shared" ref="C186:G186" si="57">SUM(C167:C176)</f>
        <v>99</v>
      </c>
      <c r="D186" s="11">
        <f t="shared" si="57"/>
        <v>18</v>
      </c>
      <c r="E186" s="11">
        <f t="shared" si="57"/>
        <v>23</v>
      </c>
      <c r="F186" s="11">
        <f t="shared" si="57"/>
        <v>10</v>
      </c>
      <c r="G186" s="11">
        <f t="shared" si="57"/>
        <v>48</v>
      </c>
      <c r="H186" s="11">
        <v>2190.1349000000005</v>
      </c>
    </row>
    <row r="187" spans="1:8" s="16" customFormat="1" ht="12" customHeight="1" x14ac:dyDescent="0.2">
      <c r="A187" s="59"/>
      <c r="B187" s="59"/>
      <c r="C187" s="15"/>
      <c r="D187" s="15"/>
      <c r="E187" s="15"/>
      <c r="F187" s="15"/>
      <c r="G187" s="15"/>
      <c r="H187" s="15"/>
    </row>
    <row r="188" spans="1:8" s="16" customFormat="1" ht="12" customHeight="1" x14ac:dyDescent="0.2">
      <c r="A188" s="74" t="s">
        <v>195</v>
      </c>
      <c r="B188" s="74"/>
      <c r="C188" s="5">
        <f>+C189+C190+C191+C192+C193</f>
        <v>701</v>
      </c>
      <c r="D188" s="5">
        <f t="shared" ref="D188:G188" si="58">+D189+D190+D191+D192+D193</f>
        <v>309</v>
      </c>
      <c r="E188" s="5">
        <f t="shared" si="58"/>
        <v>181</v>
      </c>
      <c r="F188" s="5">
        <f t="shared" si="58"/>
        <v>89</v>
      </c>
      <c r="G188" s="5">
        <f t="shared" si="58"/>
        <v>122</v>
      </c>
      <c r="H188" s="5">
        <v>7613.690700000001</v>
      </c>
    </row>
    <row r="189" spans="1:8" s="16" customFormat="1" ht="12" customHeight="1" x14ac:dyDescent="0.2">
      <c r="A189" s="72" t="s">
        <v>163</v>
      </c>
      <c r="B189" s="72"/>
      <c r="C189" s="6">
        <f>+C150+C151+C154+C155</f>
        <v>120</v>
      </c>
      <c r="D189" s="6">
        <f t="shared" ref="D189:G189" si="59">+D150+D151+D154+D155</f>
        <v>47</v>
      </c>
      <c r="E189" s="6">
        <f t="shared" si="59"/>
        <v>34</v>
      </c>
      <c r="F189" s="6">
        <f t="shared" si="59"/>
        <v>18</v>
      </c>
      <c r="G189" s="6">
        <f t="shared" si="59"/>
        <v>21</v>
      </c>
      <c r="H189" s="6">
        <v>1328.6596999999999</v>
      </c>
    </row>
    <row r="190" spans="1:8" s="16" customFormat="1" ht="12" customHeight="1" x14ac:dyDescent="0.2">
      <c r="A190" s="72" t="s">
        <v>164</v>
      </c>
      <c r="B190" s="72"/>
      <c r="C190" s="8">
        <f>+C57+C58+C79+C59+C60+C61+C62+C63+C64+C65+C66+C67</f>
        <v>172</v>
      </c>
      <c r="D190" s="8">
        <f t="shared" ref="D190:G190" si="60">+D57+D58+D79+D59+D60+D61+D62+D63+D64+D65+D66+D67</f>
        <v>84</v>
      </c>
      <c r="E190" s="8">
        <f t="shared" si="60"/>
        <v>42</v>
      </c>
      <c r="F190" s="8">
        <f t="shared" si="60"/>
        <v>22</v>
      </c>
      <c r="G190" s="8">
        <f t="shared" si="60"/>
        <v>24</v>
      </c>
      <c r="H190" s="8">
        <v>1500.81</v>
      </c>
    </row>
    <row r="191" spans="1:8" s="16" customFormat="1" ht="12" customHeight="1" x14ac:dyDescent="0.2">
      <c r="A191" s="72" t="s">
        <v>165</v>
      </c>
      <c r="B191" s="72"/>
      <c r="C191" s="6">
        <f>+C119+C140+C120+C122+C125+C127+C128+C147+C129+C130+C131+C133+C134+C135+C136</f>
        <v>101</v>
      </c>
      <c r="D191" s="6">
        <f t="shared" ref="D191:G191" si="61">+D119+D140+D120+D122+D125+D127+D128+D147+D129+D130+D131+D133+D134+D135+D136</f>
        <v>44</v>
      </c>
      <c r="E191" s="6">
        <f t="shared" si="61"/>
        <v>23</v>
      </c>
      <c r="F191" s="6">
        <f t="shared" si="61"/>
        <v>11</v>
      </c>
      <c r="G191" s="6">
        <f t="shared" si="61"/>
        <v>23</v>
      </c>
      <c r="H191" s="6">
        <v>1424.6306</v>
      </c>
    </row>
    <row r="192" spans="1:8" s="16" customFormat="1" ht="12" customHeight="1" x14ac:dyDescent="0.2">
      <c r="A192" s="72" t="s">
        <v>166</v>
      </c>
      <c r="B192" s="72"/>
      <c r="C192" s="6">
        <f>+C70+C71+C72+C73+C74+C75+C76+C77+C78+C80+C81+C82+C83+C84+C85+C86+C87+C88+C89+C90+C91+C92+C93+C94+C95+C96+C97+C98+C99+C100+C101+C102+C103+C104+C105+C106+C107+C108+C109+C110+C111+C113+C114+C115+C116+C112</f>
        <v>220</v>
      </c>
      <c r="D192" s="6">
        <f t="shared" ref="D192:G192" si="62">+D70+D71+D72+D73+D74+D75+D76+D77+D78+D80+D81+D82+D83+D84+D85+D86+D87+D88+D89+D90+D91+D92+D93+D94+D95+D96+D97+D98+D99+D100+D101+D102+D103+D104+D105+D106+D107+D108+D109+D110+D111+D113+D114+D115+D116+D112</f>
        <v>97</v>
      </c>
      <c r="E192" s="6">
        <f t="shared" si="62"/>
        <v>61</v>
      </c>
      <c r="F192" s="6">
        <f t="shared" si="62"/>
        <v>29</v>
      </c>
      <c r="G192" s="6">
        <f t="shared" si="62"/>
        <v>33</v>
      </c>
      <c r="H192" s="6">
        <v>2300.1457000000009</v>
      </c>
    </row>
    <row r="193" spans="1:8" s="16" customFormat="1" ht="12" customHeight="1" x14ac:dyDescent="0.2">
      <c r="A193" s="65" t="s">
        <v>160</v>
      </c>
      <c r="B193" s="65"/>
      <c r="C193" s="11">
        <f>+C152+C123+C124+C153+C126+C159</f>
        <v>88</v>
      </c>
      <c r="D193" s="11">
        <f t="shared" ref="D193:G193" si="63">+D152+D123+D124+D153+D126+D159</f>
        <v>37</v>
      </c>
      <c r="E193" s="11">
        <f t="shared" si="63"/>
        <v>21</v>
      </c>
      <c r="F193" s="11">
        <f t="shared" si="63"/>
        <v>9</v>
      </c>
      <c r="G193" s="11">
        <f t="shared" si="63"/>
        <v>21</v>
      </c>
      <c r="H193" s="11">
        <v>1059.4447</v>
      </c>
    </row>
    <row r="194" spans="1:8" s="16" customFormat="1" ht="12" customHeight="1" x14ac:dyDescent="0.2">
      <c r="A194" s="64"/>
      <c r="B194" s="64"/>
      <c r="C194" s="14"/>
      <c r="D194" s="14"/>
      <c r="E194" s="14"/>
      <c r="F194" s="14"/>
      <c r="G194" s="14"/>
      <c r="H194" s="14"/>
    </row>
    <row r="195" spans="1:8" s="16" customFormat="1" ht="12" customHeight="1" x14ac:dyDescent="0.2">
      <c r="A195" s="24" t="s">
        <v>196</v>
      </c>
      <c r="B195" s="24"/>
      <c r="C195" s="25">
        <f>+C178-C188</f>
        <v>330</v>
      </c>
      <c r="D195" s="25">
        <f t="shared" ref="D195:G195" si="64">+D178-D188</f>
        <v>51</v>
      </c>
      <c r="E195" s="25">
        <f t="shared" si="64"/>
        <v>90</v>
      </c>
      <c r="F195" s="25">
        <f t="shared" si="64"/>
        <v>58</v>
      </c>
      <c r="G195" s="25">
        <f t="shared" si="64"/>
        <v>131</v>
      </c>
      <c r="H195" s="25">
        <v>6247.720699999998</v>
      </c>
    </row>
    <row r="196" spans="1:8" s="20" customFormat="1" ht="12" customHeight="1" x14ac:dyDescent="0.2">
      <c r="A196" s="92"/>
      <c r="B196" s="68"/>
      <c r="C196" s="68"/>
      <c r="D196" s="68"/>
      <c r="E196" s="68"/>
      <c r="F196" s="68"/>
      <c r="G196" s="68"/>
      <c r="H196" s="68"/>
    </row>
    <row r="197" spans="1:8" s="21" customFormat="1" ht="12" customHeight="1" x14ac:dyDescent="0.2">
      <c r="A197" s="93" t="s">
        <v>197</v>
      </c>
      <c r="B197" s="93"/>
      <c r="C197" s="93"/>
      <c r="D197" s="68"/>
      <c r="E197" s="68"/>
      <c r="F197" s="68"/>
      <c r="G197" s="68"/>
      <c r="H197" s="68"/>
    </row>
    <row r="198" spans="1:8" s="21" customFormat="1" ht="12" customHeight="1" x14ac:dyDescent="0.2">
      <c r="A198" s="89" t="s">
        <v>171</v>
      </c>
      <c r="B198" s="89"/>
      <c r="C198" s="89"/>
      <c r="D198" s="89"/>
      <c r="E198" s="89"/>
      <c r="F198" s="89"/>
      <c r="G198" s="89"/>
      <c r="H198" s="89"/>
    </row>
    <row r="199" spans="1:8" s="21" customFormat="1" ht="12" customHeight="1" x14ac:dyDescent="0.2">
      <c r="A199" s="88" t="s">
        <v>198</v>
      </c>
      <c r="B199" s="68"/>
      <c r="C199" s="68"/>
      <c r="D199" s="68"/>
      <c r="E199" s="68"/>
      <c r="F199" s="68"/>
      <c r="G199" s="68"/>
      <c r="H199" s="68"/>
    </row>
    <row r="200" spans="1:8" s="21" customFormat="1" ht="12" customHeight="1" x14ac:dyDescent="0.2">
      <c r="A200" s="90"/>
      <c r="B200" s="90"/>
      <c r="C200" s="90"/>
      <c r="D200" s="90"/>
      <c r="E200" s="90"/>
      <c r="F200" s="90"/>
      <c r="G200" s="90"/>
      <c r="H200" s="90"/>
    </row>
    <row r="201" spans="1:8" ht="12" customHeight="1" x14ac:dyDescent="0.2">
      <c r="A201" s="91" t="s">
        <v>172</v>
      </c>
      <c r="B201" s="91"/>
      <c r="C201" s="91"/>
      <c r="D201" s="91"/>
      <c r="E201" s="91"/>
      <c r="F201" s="91"/>
      <c r="G201" s="91"/>
      <c r="H201" s="91"/>
    </row>
    <row r="202" spans="1:8" ht="12" customHeight="1" x14ac:dyDescent="0.2">
      <c r="A202" s="90"/>
      <c r="B202" s="90"/>
      <c r="C202" s="90"/>
      <c r="D202" s="90"/>
      <c r="E202" s="90"/>
      <c r="F202" s="90"/>
      <c r="G202" s="90"/>
      <c r="H202" s="90"/>
    </row>
    <row r="203" spans="1:8" ht="12" customHeight="1" x14ac:dyDescent="0.2">
      <c r="A203" s="87" t="s">
        <v>194</v>
      </c>
      <c r="B203" s="87"/>
      <c r="C203" s="87"/>
      <c r="D203" s="87"/>
      <c r="E203" s="87"/>
      <c r="F203" s="87"/>
      <c r="G203" s="87"/>
      <c r="H203" s="87"/>
    </row>
    <row r="204" spans="1:8" ht="12" customHeight="1" x14ac:dyDescent="0.2">
      <c r="A204" s="87" t="s">
        <v>173</v>
      </c>
      <c r="B204" s="87"/>
      <c r="C204" s="87"/>
      <c r="D204" s="87"/>
      <c r="E204" s="87"/>
      <c r="F204" s="87"/>
      <c r="G204" s="87"/>
      <c r="H204" s="87"/>
    </row>
  </sheetData>
  <mergeCells count="167">
    <mergeCell ref="A176:B176"/>
    <mergeCell ref="A178:B178"/>
    <mergeCell ref="A180:B180"/>
    <mergeCell ref="A181:B181"/>
    <mergeCell ref="A182:B182"/>
    <mergeCell ref="A170:B170"/>
    <mergeCell ref="A171:B171"/>
    <mergeCell ref="A172:B172"/>
    <mergeCell ref="A173:B173"/>
    <mergeCell ref="A174:B174"/>
    <mergeCell ref="A175:B175"/>
    <mergeCell ref="A179:B179"/>
    <mergeCell ref="A204:H204"/>
    <mergeCell ref="A190:B190"/>
    <mergeCell ref="A191:B191"/>
    <mergeCell ref="A192:B192"/>
    <mergeCell ref="A183:B183"/>
    <mergeCell ref="A184:B184"/>
    <mergeCell ref="A185:B185"/>
    <mergeCell ref="A186:B186"/>
    <mergeCell ref="A188:B188"/>
    <mergeCell ref="A199:H199"/>
    <mergeCell ref="A198:H198"/>
    <mergeCell ref="A200:H200"/>
    <mergeCell ref="A201:H201"/>
    <mergeCell ref="A202:H202"/>
    <mergeCell ref="A203:H203"/>
    <mergeCell ref="A189:B189"/>
    <mergeCell ref="A196:H196"/>
    <mergeCell ref="A197:H197"/>
    <mergeCell ref="A166:B166"/>
    <mergeCell ref="A168:B168"/>
    <mergeCell ref="A169:B169"/>
    <mergeCell ref="A155:B155"/>
    <mergeCell ref="A157:B157"/>
    <mergeCell ref="A159:B159"/>
    <mergeCell ref="A161:B161"/>
    <mergeCell ref="A163:B163"/>
    <mergeCell ref="A164:B164"/>
    <mergeCell ref="A158:B158"/>
    <mergeCell ref="A162:B162"/>
    <mergeCell ref="A167:B167"/>
    <mergeCell ref="A149:B149"/>
    <mergeCell ref="A151:B151"/>
    <mergeCell ref="A152:B152"/>
    <mergeCell ref="A153:B153"/>
    <mergeCell ref="A154:B154"/>
    <mergeCell ref="A142:B142"/>
    <mergeCell ref="A143:B143"/>
    <mergeCell ref="A144:B144"/>
    <mergeCell ref="A145:B145"/>
    <mergeCell ref="A146:B146"/>
    <mergeCell ref="A147:B147"/>
    <mergeCell ref="A150:B150"/>
    <mergeCell ref="A134:B134"/>
    <mergeCell ref="A135:B135"/>
    <mergeCell ref="A136:B136"/>
    <mergeCell ref="A141:B141"/>
    <mergeCell ref="A128:B128"/>
    <mergeCell ref="A129:B129"/>
    <mergeCell ref="A130:B130"/>
    <mergeCell ref="A131:B131"/>
    <mergeCell ref="A132:B132"/>
    <mergeCell ref="A133:B133"/>
    <mergeCell ref="A139:B139"/>
    <mergeCell ref="A140:B140"/>
    <mergeCell ref="A122:B122"/>
    <mergeCell ref="A123:B123"/>
    <mergeCell ref="A124:B124"/>
    <mergeCell ref="A125:B125"/>
    <mergeCell ref="A126:B126"/>
    <mergeCell ref="A127:B127"/>
    <mergeCell ref="A115:B115"/>
    <mergeCell ref="A116:B116"/>
    <mergeCell ref="A118:B118"/>
    <mergeCell ref="A120:B120"/>
    <mergeCell ref="A121:B121"/>
    <mergeCell ref="A119:B119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6:B66"/>
    <mergeCell ref="A67:B67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53:B53"/>
    <mergeCell ref="A54:B54"/>
    <mergeCell ref="A56:B56"/>
    <mergeCell ref="A57:B57"/>
    <mergeCell ref="A58:B58"/>
    <mergeCell ref="A59:B59"/>
    <mergeCell ref="A51:B51"/>
    <mergeCell ref="A52:B52"/>
    <mergeCell ref="A28:B28"/>
    <mergeCell ref="A31:B31"/>
    <mergeCell ref="A32:B32"/>
    <mergeCell ref="A37:B37"/>
    <mergeCell ref="A38:B38"/>
    <mergeCell ref="A39:B39"/>
    <mergeCell ref="A60:B60"/>
    <mergeCell ref="A24:B24"/>
    <mergeCell ref="A25:B25"/>
    <mergeCell ref="A9:B9"/>
    <mergeCell ref="A11:B11"/>
    <mergeCell ref="A12:B12"/>
    <mergeCell ref="A41:B41"/>
    <mergeCell ref="A42:B42"/>
    <mergeCell ref="A43:B43"/>
    <mergeCell ref="A46:B46"/>
    <mergeCell ref="A5:B5"/>
    <mergeCell ref="A1:H1"/>
    <mergeCell ref="A2:H2"/>
    <mergeCell ref="A3:H3"/>
    <mergeCell ref="A4:H4"/>
    <mergeCell ref="A16:B16"/>
    <mergeCell ref="A20:B20"/>
    <mergeCell ref="A22:B22"/>
    <mergeCell ref="A23:B23"/>
    <mergeCell ref="C5:G5"/>
    <mergeCell ref="A6:H6"/>
    <mergeCell ref="A7:H7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zoomScaleNormal="100" workbookViewId="0">
      <pane ySplit="7" topLeftCell="A8" activePane="bottomLeft" state="frozen"/>
      <selection sqref="A1:H1"/>
      <selection pane="bottomLeft" sqref="A1:Y1"/>
    </sheetView>
  </sheetViews>
  <sheetFormatPr defaultColWidth="9.140625" defaultRowHeight="12" customHeight="1" x14ac:dyDescent="0.2"/>
  <cols>
    <col min="1" max="1" width="2.7109375" style="22" customWidth="1"/>
    <col min="2" max="2" width="26.28515625" style="22" customWidth="1"/>
    <col min="3" max="25" width="7.140625" style="23" customWidth="1"/>
    <col min="26" max="16384" width="9.140625" style="22"/>
  </cols>
  <sheetData>
    <row r="1" spans="1:26" s="27" customFormat="1" ht="12.75" customHeight="1" x14ac:dyDescent="0.2">
      <c r="A1" s="67"/>
      <c r="B1" s="67"/>
      <c r="C1" s="67"/>
      <c r="D1" s="67"/>
      <c r="E1" s="67"/>
      <c r="F1" s="67"/>
      <c r="G1" s="67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  <c r="V1" s="96"/>
      <c r="W1" s="96"/>
      <c r="X1" s="96"/>
      <c r="Y1" s="68"/>
    </row>
    <row r="2" spans="1:26" s="27" customFormat="1" ht="17.45" customHeight="1" x14ac:dyDescent="0.2">
      <c r="A2" s="67" t="s">
        <v>186</v>
      </c>
      <c r="B2" s="67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  <c r="T2" s="96"/>
      <c r="U2" s="96"/>
      <c r="V2" s="96"/>
      <c r="W2" s="96"/>
      <c r="X2" s="96"/>
      <c r="Y2" s="68"/>
    </row>
    <row r="3" spans="1:26" s="1" customFormat="1" ht="12.75" customHeight="1" x14ac:dyDescent="0.25">
      <c r="A3" s="69"/>
      <c r="B3" s="69"/>
      <c r="C3" s="69"/>
      <c r="D3" s="69"/>
      <c r="E3" s="69"/>
      <c r="F3" s="69"/>
      <c r="G3" s="69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80"/>
    </row>
    <row r="4" spans="1:26" s="1" customFormat="1" ht="12.75" customHeight="1" x14ac:dyDescent="0.25">
      <c r="A4" s="70"/>
      <c r="B4" s="70"/>
      <c r="C4" s="70"/>
      <c r="D4" s="70"/>
      <c r="E4" s="70"/>
      <c r="F4" s="70"/>
      <c r="G4" s="70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  <c r="T4" s="98"/>
      <c r="U4" s="98"/>
      <c r="V4" s="98"/>
      <c r="W4" s="98"/>
      <c r="X4" s="98"/>
      <c r="Y4" s="71"/>
    </row>
    <row r="5" spans="1:26" s="36" customFormat="1" ht="12" customHeight="1" x14ac:dyDescent="0.2">
      <c r="A5" s="66"/>
      <c r="B5" s="66"/>
      <c r="C5" s="37">
        <v>2000</v>
      </c>
      <c r="D5" s="37">
        <v>2001</v>
      </c>
      <c r="E5" s="37" t="s">
        <v>175</v>
      </c>
      <c r="F5" s="37" t="s">
        <v>176</v>
      </c>
      <c r="G5" s="37">
        <v>2004</v>
      </c>
      <c r="H5" s="37" t="s">
        <v>177</v>
      </c>
      <c r="I5" s="37">
        <v>2006</v>
      </c>
      <c r="J5" s="37" t="s">
        <v>178</v>
      </c>
      <c r="K5" s="37" t="s">
        <v>179</v>
      </c>
      <c r="L5" s="37">
        <v>2009</v>
      </c>
      <c r="M5" s="37">
        <v>2010</v>
      </c>
      <c r="N5" s="37">
        <v>2011</v>
      </c>
      <c r="O5" s="37">
        <v>2012</v>
      </c>
      <c r="P5" s="37">
        <v>2013</v>
      </c>
      <c r="Q5" s="37">
        <v>2014</v>
      </c>
      <c r="R5" s="37">
        <v>2015</v>
      </c>
      <c r="S5" s="38">
        <v>2016</v>
      </c>
      <c r="T5" s="38">
        <v>2017</v>
      </c>
      <c r="U5" s="38">
        <v>2018</v>
      </c>
      <c r="V5" s="38">
        <v>2019</v>
      </c>
      <c r="W5" s="38">
        <v>2020</v>
      </c>
      <c r="X5" s="39">
        <v>2021</v>
      </c>
      <c r="Y5" s="39">
        <v>2022</v>
      </c>
      <c r="Z5" s="58"/>
    </row>
    <row r="6" spans="1:26" s="60" customFormat="1" ht="12" customHeight="1" x14ac:dyDescent="0.2">
      <c r="A6" s="78"/>
      <c r="B6" s="94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41"/>
      <c r="U6" s="41"/>
      <c r="V6" s="41"/>
      <c r="W6" s="41"/>
      <c r="X6" s="42"/>
      <c r="Y6" s="42"/>
      <c r="Z6" s="61"/>
    </row>
    <row r="7" spans="1:26" s="28" customFormat="1" ht="12" customHeight="1" x14ac:dyDescent="0.2">
      <c r="A7" s="63"/>
      <c r="B7" s="6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5"/>
      <c r="T7" s="35"/>
      <c r="U7" s="35"/>
      <c r="V7" s="35"/>
      <c r="W7" s="35"/>
      <c r="X7" s="62"/>
      <c r="Y7" s="62"/>
    </row>
    <row r="8" spans="1:26" s="18" customFormat="1" ht="12" customHeight="1" x14ac:dyDescent="0.2">
      <c r="A8" s="82" t="s">
        <v>0</v>
      </c>
      <c r="B8" s="82"/>
      <c r="C8" s="2">
        <f t="shared" ref="C8:X8" si="0">C10+C21+C36+C40+C50</f>
        <v>1508</v>
      </c>
      <c r="D8" s="2">
        <f t="shared" si="0"/>
        <v>1367</v>
      </c>
      <c r="E8" s="2">
        <f t="shared" si="0"/>
        <v>1342</v>
      </c>
      <c r="F8" s="2">
        <f t="shared" si="0"/>
        <v>1235</v>
      </c>
      <c r="G8" s="2">
        <f t="shared" si="0"/>
        <v>1167</v>
      </c>
      <c r="H8" s="2">
        <f t="shared" si="0"/>
        <v>1125</v>
      </c>
      <c r="I8" s="2">
        <f t="shared" si="0"/>
        <v>1115</v>
      </c>
      <c r="J8" s="2">
        <f t="shared" si="0"/>
        <v>1117</v>
      </c>
      <c r="K8" s="2">
        <f t="shared" si="0"/>
        <v>1096</v>
      </c>
      <c r="L8" s="2">
        <f t="shared" si="0"/>
        <v>1211</v>
      </c>
      <c r="M8" s="2">
        <f t="shared" si="0"/>
        <v>1164</v>
      </c>
      <c r="N8" s="2">
        <f t="shared" si="0"/>
        <v>1177</v>
      </c>
      <c r="O8" s="2">
        <f t="shared" si="0"/>
        <v>1178</v>
      </c>
      <c r="P8" s="2">
        <f t="shared" si="0"/>
        <v>1134</v>
      </c>
      <c r="Q8" s="2">
        <f t="shared" si="0"/>
        <v>1145</v>
      </c>
      <c r="R8" s="2">
        <f t="shared" si="0"/>
        <v>1130</v>
      </c>
      <c r="S8" s="2">
        <f t="shared" si="0"/>
        <v>1107</v>
      </c>
      <c r="T8" s="2">
        <f t="shared" si="0"/>
        <v>1098</v>
      </c>
      <c r="U8" s="2">
        <f t="shared" si="0"/>
        <v>1092</v>
      </c>
      <c r="V8" s="2">
        <f t="shared" si="0"/>
        <v>1081</v>
      </c>
      <c r="W8" s="2">
        <f t="shared" si="0"/>
        <v>1055</v>
      </c>
      <c r="X8" s="2">
        <f t="shared" si="0"/>
        <v>1059</v>
      </c>
      <c r="Y8" s="2">
        <v>1031</v>
      </c>
    </row>
    <row r="9" spans="1:26" s="18" customFormat="1" ht="12" customHeight="1" x14ac:dyDescent="0.2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6" s="19" customFormat="1" ht="12" customHeight="1" x14ac:dyDescent="0.2">
      <c r="A10" s="74" t="s">
        <v>1</v>
      </c>
      <c r="B10" s="74"/>
      <c r="C10" s="5">
        <f t="shared" ref="C10:X10" si="1">C11+C15+C19</f>
        <v>416</v>
      </c>
      <c r="D10" s="5">
        <f t="shared" si="1"/>
        <v>370</v>
      </c>
      <c r="E10" s="5">
        <f t="shared" si="1"/>
        <v>366</v>
      </c>
      <c r="F10" s="5">
        <f t="shared" si="1"/>
        <v>363</v>
      </c>
      <c r="G10" s="5">
        <f t="shared" si="1"/>
        <v>347</v>
      </c>
      <c r="H10" s="5">
        <f t="shared" si="1"/>
        <v>344</v>
      </c>
      <c r="I10" s="5">
        <f t="shared" si="1"/>
        <v>337</v>
      </c>
      <c r="J10" s="5">
        <f t="shared" si="1"/>
        <v>331</v>
      </c>
      <c r="K10" s="5">
        <f t="shared" si="1"/>
        <v>320</v>
      </c>
      <c r="L10" s="5">
        <f t="shared" si="1"/>
        <v>339</v>
      </c>
      <c r="M10" s="5">
        <f t="shared" si="1"/>
        <v>329</v>
      </c>
      <c r="N10" s="5">
        <f t="shared" si="1"/>
        <v>317</v>
      </c>
      <c r="O10" s="5">
        <f t="shared" si="1"/>
        <v>316</v>
      </c>
      <c r="P10" s="5">
        <f t="shared" si="1"/>
        <v>305</v>
      </c>
      <c r="Q10" s="5">
        <f t="shared" si="1"/>
        <v>292</v>
      </c>
      <c r="R10" s="5">
        <f t="shared" si="1"/>
        <v>287</v>
      </c>
      <c r="S10" s="5">
        <f t="shared" si="1"/>
        <v>282</v>
      </c>
      <c r="T10" s="5">
        <f t="shared" si="1"/>
        <v>282</v>
      </c>
      <c r="U10" s="5">
        <f t="shared" si="1"/>
        <v>277</v>
      </c>
      <c r="V10" s="5">
        <f t="shared" si="1"/>
        <v>274</v>
      </c>
      <c r="W10" s="5">
        <f t="shared" si="1"/>
        <v>271</v>
      </c>
      <c r="X10" s="5">
        <f t="shared" si="1"/>
        <v>270</v>
      </c>
      <c r="Y10" s="5">
        <v>264</v>
      </c>
    </row>
    <row r="11" spans="1:26" s="16" customFormat="1" ht="12" customHeight="1" x14ac:dyDescent="0.2">
      <c r="A11" s="72" t="s">
        <v>2</v>
      </c>
      <c r="B11" s="72"/>
      <c r="C11" s="6">
        <f t="shared" ref="C11:X11" si="2">C12+C13+C14</f>
        <v>165</v>
      </c>
      <c r="D11" s="6">
        <f t="shared" si="2"/>
        <v>140</v>
      </c>
      <c r="E11" s="6">
        <f t="shared" si="2"/>
        <v>138</v>
      </c>
      <c r="F11" s="6">
        <f t="shared" si="2"/>
        <v>151</v>
      </c>
      <c r="G11" s="6">
        <f t="shared" si="2"/>
        <v>134</v>
      </c>
      <c r="H11" s="6">
        <f t="shared" si="2"/>
        <v>135</v>
      </c>
      <c r="I11" s="6">
        <f t="shared" si="2"/>
        <v>134</v>
      </c>
      <c r="J11" s="6">
        <f t="shared" si="2"/>
        <v>127</v>
      </c>
      <c r="K11" s="6">
        <f t="shared" si="2"/>
        <v>121</v>
      </c>
      <c r="L11" s="6">
        <f t="shared" si="2"/>
        <v>137</v>
      </c>
      <c r="M11" s="6">
        <f t="shared" si="2"/>
        <v>133</v>
      </c>
      <c r="N11" s="6">
        <f t="shared" si="2"/>
        <v>129</v>
      </c>
      <c r="O11" s="6">
        <f t="shared" si="2"/>
        <v>128</v>
      </c>
      <c r="P11" s="6">
        <f t="shared" si="2"/>
        <v>127</v>
      </c>
      <c r="Q11" s="6">
        <f t="shared" si="2"/>
        <v>114</v>
      </c>
      <c r="R11" s="6">
        <f t="shared" si="2"/>
        <v>113</v>
      </c>
      <c r="S11" s="6">
        <f t="shared" si="2"/>
        <v>109</v>
      </c>
      <c r="T11" s="6">
        <f t="shared" si="2"/>
        <v>110</v>
      </c>
      <c r="U11" s="6">
        <f t="shared" si="2"/>
        <v>108</v>
      </c>
      <c r="V11" s="6">
        <f t="shared" si="2"/>
        <v>104</v>
      </c>
      <c r="W11" s="6">
        <f t="shared" si="2"/>
        <v>103</v>
      </c>
      <c r="X11" s="6">
        <f t="shared" si="2"/>
        <v>102</v>
      </c>
      <c r="Y11" s="6">
        <v>99</v>
      </c>
    </row>
    <row r="12" spans="1:26" s="16" customFormat="1" ht="12" customHeight="1" x14ac:dyDescent="0.2">
      <c r="A12" s="7"/>
      <c r="B12" s="8" t="s">
        <v>3</v>
      </c>
      <c r="C12" s="6">
        <f>C166+C167+C169+C174+C175</f>
        <v>66</v>
      </c>
      <c r="D12" s="6">
        <f t="shared" ref="D12:X12" si="3">D166+D167+D169+D174+D175</f>
        <v>55</v>
      </c>
      <c r="E12" s="6">
        <f t="shared" si="3"/>
        <v>53</v>
      </c>
      <c r="F12" s="6">
        <f t="shared" si="3"/>
        <v>57</v>
      </c>
      <c r="G12" s="6">
        <f t="shared" si="3"/>
        <v>50</v>
      </c>
      <c r="H12" s="6">
        <f t="shared" si="3"/>
        <v>54</v>
      </c>
      <c r="I12" s="6">
        <f t="shared" si="3"/>
        <v>53</v>
      </c>
      <c r="J12" s="6">
        <f t="shared" si="3"/>
        <v>53</v>
      </c>
      <c r="K12" s="6">
        <f t="shared" si="3"/>
        <v>52</v>
      </c>
      <c r="L12" s="6">
        <f t="shared" si="3"/>
        <v>55</v>
      </c>
      <c r="M12" s="6">
        <f t="shared" si="3"/>
        <v>55</v>
      </c>
      <c r="N12" s="6">
        <f t="shared" si="3"/>
        <v>53</v>
      </c>
      <c r="O12" s="6">
        <f t="shared" si="3"/>
        <v>53</v>
      </c>
      <c r="P12" s="6">
        <f t="shared" si="3"/>
        <v>50</v>
      </c>
      <c r="Q12" s="6">
        <f t="shared" si="3"/>
        <v>47</v>
      </c>
      <c r="R12" s="6">
        <f t="shared" si="3"/>
        <v>44</v>
      </c>
      <c r="S12" s="6">
        <f t="shared" si="3"/>
        <v>43</v>
      </c>
      <c r="T12" s="6">
        <f t="shared" si="3"/>
        <v>43</v>
      </c>
      <c r="U12" s="6">
        <f t="shared" si="3"/>
        <v>41</v>
      </c>
      <c r="V12" s="6">
        <f t="shared" si="3"/>
        <v>41</v>
      </c>
      <c r="W12" s="6">
        <f t="shared" si="3"/>
        <v>44</v>
      </c>
      <c r="X12" s="6">
        <f t="shared" si="3"/>
        <v>42</v>
      </c>
      <c r="Y12" s="6">
        <v>41</v>
      </c>
    </row>
    <row r="13" spans="1:26" s="16" customFormat="1" ht="12" customHeight="1" x14ac:dyDescent="0.2">
      <c r="A13" s="7"/>
      <c r="B13" s="8" t="s">
        <v>4</v>
      </c>
      <c r="C13" s="6">
        <f>+C170</f>
        <v>67</v>
      </c>
      <c r="D13" s="6">
        <f t="shared" ref="D13:X13" si="4">+D170</f>
        <v>58</v>
      </c>
      <c r="E13" s="6">
        <f t="shared" si="4"/>
        <v>58</v>
      </c>
      <c r="F13" s="6">
        <f t="shared" si="4"/>
        <v>66</v>
      </c>
      <c r="G13" s="6">
        <f t="shared" si="4"/>
        <v>57</v>
      </c>
      <c r="H13" s="6">
        <f t="shared" si="4"/>
        <v>57</v>
      </c>
      <c r="I13" s="6">
        <f t="shared" si="4"/>
        <v>57</v>
      </c>
      <c r="J13" s="6">
        <f t="shared" si="4"/>
        <v>53</v>
      </c>
      <c r="K13" s="6">
        <f t="shared" si="4"/>
        <v>48</v>
      </c>
      <c r="L13" s="6">
        <f t="shared" si="4"/>
        <v>59</v>
      </c>
      <c r="M13" s="6">
        <f t="shared" si="4"/>
        <v>55</v>
      </c>
      <c r="N13" s="6">
        <f t="shared" si="4"/>
        <v>53</v>
      </c>
      <c r="O13" s="6">
        <f t="shared" si="4"/>
        <v>52</v>
      </c>
      <c r="P13" s="6">
        <f t="shared" si="4"/>
        <v>54</v>
      </c>
      <c r="Q13" s="6">
        <f t="shared" si="4"/>
        <v>45</v>
      </c>
      <c r="R13" s="6">
        <f t="shared" si="4"/>
        <v>46</v>
      </c>
      <c r="S13" s="6">
        <f t="shared" si="4"/>
        <v>44</v>
      </c>
      <c r="T13" s="6">
        <f t="shared" si="4"/>
        <v>45</v>
      </c>
      <c r="U13" s="6">
        <f t="shared" si="4"/>
        <v>45</v>
      </c>
      <c r="V13" s="6">
        <f t="shared" si="4"/>
        <v>43</v>
      </c>
      <c r="W13" s="6">
        <f t="shared" si="4"/>
        <v>41</v>
      </c>
      <c r="X13" s="6">
        <f t="shared" si="4"/>
        <v>42</v>
      </c>
      <c r="Y13" s="6">
        <v>41</v>
      </c>
    </row>
    <row r="14" spans="1:26" s="16" customFormat="1" ht="12" customHeight="1" x14ac:dyDescent="0.2">
      <c r="A14" s="7"/>
      <c r="B14" s="9" t="s">
        <v>5</v>
      </c>
      <c r="C14" s="6">
        <f>C168+C171+C172+C173</f>
        <v>32</v>
      </c>
      <c r="D14" s="6">
        <f t="shared" ref="D14:X14" si="5">D168+D171+D172+D173</f>
        <v>27</v>
      </c>
      <c r="E14" s="6">
        <f t="shared" si="5"/>
        <v>27</v>
      </c>
      <c r="F14" s="6">
        <f t="shared" si="5"/>
        <v>28</v>
      </c>
      <c r="G14" s="6">
        <f t="shared" si="5"/>
        <v>27</v>
      </c>
      <c r="H14" s="6">
        <f t="shared" si="5"/>
        <v>24</v>
      </c>
      <c r="I14" s="6">
        <f t="shared" si="5"/>
        <v>24</v>
      </c>
      <c r="J14" s="6">
        <f t="shared" si="5"/>
        <v>21</v>
      </c>
      <c r="K14" s="6">
        <f t="shared" si="5"/>
        <v>21</v>
      </c>
      <c r="L14" s="6">
        <f t="shared" si="5"/>
        <v>23</v>
      </c>
      <c r="M14" s="6">
        <f t="shared" si="5"/>
        <v>23</v>
      </c>
      <c r="N14" s="6">
        <f t="shared" si="5"/>
        <v>23</v>
      </c>
      <c r="O14" s="6">
        <f t="shared" si="5"/>
        <v>23</v>
      </c>
      <c r="P14" s="6">
        <f t="shared" si="5"/>
        <v>23</v>
      </c>
      <c r="Q14" s="6">
        <f t="shared" si="5"/>
        <v>22</v>
      </c>
      <c r="R14" s="6">
        <f t="shared" si="5"/>
        <v>23</v>
      </c>
      <c r="S14" s="6">
        <f t="shared" si="5"/>
        <v>22</v>
      </c>
      <c r="T14" s="6">
        <f t="shared" si="5"/>
        <v>22</v>
      </c>
      <c r="U14" s="6">
        <f t="shared" si="5"/>
        <v>22</v>
      </c>
      <c r="V14" s="6">
        <f t="shared" si="5"/>
        <v>20</v>
      </c>
      <c r="W14" s="6">
        <f t="shared" si="5"/>
        <v>18</v>
      </c>
      <c r="X14" s="6">
        <f t="shared" si="5"/>
        <v>18</v>
      </c>
      <c r="Y14" s="6">
        <v>17</v>
      </c>
    </row>
    <row r="15" spans="1:26" s="16" customFormat="1" ht="12" customHeight="1" x14ac:dyDescent="0.2">
      <c r="A15" s="72" t="s">
        <v>6</v>
      </c>
      <c r="B15" s="72"/>
      <c r="C15" s="6">
        <f t="shared" ref="C15:X15" si="6">C16+C17+C18</f>
        <v>182</v>
      </c>
      <c r="D15" s="6">
        <f t="shared" si="6"/>
        <v>170</v>
      </c>
      <c r="E15" s="6">
        <f t="shared" si="6"/>
        <v>168</v>
      </c>
      <c r="F15" s="6">
        <f t="shared" si="6"/>
        <v>156</v>
      </c>
      <c r="G15" s="6">
        <f t="shared" si="6"/>
        <v>159</v>
      </c>
      <c r="H15" s="6">
        <f t="shared" si="6"/>
        <v>153</v>
      </c>
      <c r="I15" s="6">
        <f t="shared" si="6"/>
        <v>148</v>
      </c>
      <c r="J15" s="6">
        <f t="shared" si="6"/>
        <v>149</v>
      </c>
      <c r="K15" s="6">
        <f t="shared" si="6"/>
        <v>146</v>
      </c>
      <c r="L15" s="6">
        <f t="shared" si="6"/>
        <v>147</v>
      </c>
      <c r="M15" s="6">
        <f t="shared" si="6"/>
        <v>141</v>
      </c>
      <c r="N15" s="6">
        <f t="shared" si="6"/>
        <v>135</v>
      </c>
      <c r="O15" s="6">
        <f t="shared" si="6"/>
        <v>136</v>
      </c>
      <c r="P15" s="6">
        <f t="shared" si="6"/>
        <v>128</v>
      </c>
      <c r="Q15" s="6">
        <f t="shared" si="6"/>
        <v>127</v>
      </c>
      <c r="R15" s="6">
        <f t="shared" si="6"/>
        <v>124</v>
      </c>
      <c r="S15" s="6">
        <f t="shared" si="6"/>
        <v>123</v>
      </c>
      <c r="T15" s="6">
        <f t="shared" si="6"/>
        <v>122</v>
      </c>
      <c r="U15" s="6">
        <f t="shared" si="6"/>
        <v>119</v>
      </c>
      <c r="V15" s="6">
        <f t="shared" si="6"/>
        <v>119</v>
      </c>
      <c r="W15" s="6">
        <f t="shared" si="6"/>
        <v>116</v>
      </c>
      <c r="X15" s="6">
        <f t="shared" si="6"/>
        <v>117</v>
      </c>
      <c r="Y15" s="6">
        <v>116</v>
      </c>
    </row>
    <row r="16" spans="1:26" s="16" customFormat="1" ht="12" customHeight="1" x14ac:dyDescent="0.2">
      <c r="A16" s="7"/>
      <c r="B16" s="8" t="s">
        <v>7</v>
      </c>
      <c r="C16" s="6">
        <f>+C162</f>
        <v>58</v>
      </c>
      <c r="D16" s="6">
        <f t="shared" ref="D16:X16" si="7">+D162</f>
        <v>55</v>
      </c>
      <c r="E16" s="6">
        <f t="shared" si="7"/>
        <v>54</v>
      </c>
      <c r="F16" s="6">
        <f t="shared" si="7"/>
        <v>49</v>
      </c>
      <c r="G16" s="6">
        <f t="shared" si="7"/>
        <v>49</v>
      </c>
      <c r="H16" s="6">
        <f t="shared" si="7"/>
        <v>49</v>
      </c>
      <c r="I16" s="6">
        <f t="shared" si="7"/>
        <v>49</v>
      </c>
      <c r="J16" s="6">
        <f t="shared" si="7"/>
        <v>49</v>
      </c>
      <c r="K16" s="6">
        <f t="shared" si="7"/>
        <v>48</v>
      </c>
      <c r="L16" s="6">
        <f t="shared" si="7"/>
        <v>47</v>
      </c>
      <c r="M16" s="6">
        <f t="shared" si="7"/>
        <v>44</v>
      </c>
      <c r="N16" s="6">
        <f t="shared" si="7"/>
        <v>41</v>
      </c>
      <c r="O16" s="6">
        <f t="shared" si="7"/>
        <v>40</v>
      </c>
      <c r="P16" s="6">
        <f t="shared" si="7"/>
        <v>38</v>
      </c>
      <c r="Q16" s="6">
        <f t="shared" si="7"/>
        <v>37</v>
      </c>
      <c r="R16" s="6">
        <f t="shared" si="7"/>
        <v>37</v>
      </c>
      <c r="S16" s="6">
        <f t="shared" si="7"/>
        <v>36</v>
      </c>
      <c r="T16" s="6">
        <f t="shared" si="7"/>
        <v>36</v>
      </c>
      <c r="U16" s="6">
        <f t="shared" si="7"/>
        <v>33</v>
      </c>
      <c r="V16" s="6">
        <f t="shared" si="7"/>
        <v>33</v>
      </c>
      <c r="W16" s="6">
        <f t="shared" si="7"/>
        <v>31</v>
      </c>
      <c r="X16" s="6">
        <f t="shared" si="7"/>
        <v>33</v>
      </c>
      <c r="Y16" s="6">
        <v>30</v>
      </c>
    </row>
    <row r="17" spans="1:25" s="16" customFormat="1" ht="12" customHeight="1" x14ac:dyDescent="0.2">
      <c r="A17" s="7"/>
      <c r="B17" s="8" t="s">
        <v>8</v>
      </c>
      <c r="C17" s="6">
        <f>+C161</f>
        <v>48</v>
      </c>
      <c r="D17" s="6">
        <f t="shared" ref="D17:X17" si="8">+D161</f>
        <v>45</v>
      </c>
      <c r="E17" s="6">
        <f t="shared" si="8"/>
        <v>43</v>
      </c>
      <c r="F17" s="6">
        <f t="shared" si="8"/>
        <v>42</v>
      </c>
      <c r="G17" s="6">
        <f t="shared" si="8"/>
        <v>45</v>
      </c>
      <c r="H17" s="6">
        <f t="shared" si="8"/>
        <v>42</v>
      </c>
      <c r="I17" s="6">
        <f t="shared" si="8"/>
        <v>41</v>
      </c>
      <c r="J17" s="6">
        <f t="shared" si="8"/>
        <v>39</v>
      </c>
      <c r="K17" s="6">
        <f t="shared" si="8"/>
        <v>40</v>
      </c>
      <c r="L17" s="6">
        <f t="shared" si="8"/>
        <v>40</v>
      </c>
      <c r="M17" s="6">
        <f t="shared" si="8"/>
        <v>39</v>
      </c>
      <c r="N17" s="6">
        <f t="shared" si="8"/>
        <v>38</v>
      </c>
      <c r="O17" s="6">
        <f t="shared" si="8"/>
        <v>40</v>
      </c>
      <c r="P17" s="6">
        <f t="shared" si="8"/>
        <v>41</v>
      </c>
      <c r="Q17" s="6">
        <f t="shared" si="8"/>
        <v>41</v>
      </c>
      <c r="R17" s="6">
        <f t="shared" si="8"/>
        <v>38</v>
      </c>
      <c r="S17" s="6">
        <f t="shared" si="8"/>
        <v>37</v>
      </c>
      <c r="T17" s="6">
        <f t="shared" si="8"/>
        <v>37</v>
      </c>
      <c r="U17" s="6">
        <f t="shared" si="8"/>
        <v>37</v>
      </c>
      <c r="V17" s="6">
        <f t="shared" si="8"/>
        <v>38</v>
      </c>
      <c r="W17" s="6">
        <f t="shared" si="8"/>
        <v>37</v>
      </c>
      <c r="X17" s="6">
        <f t="shared" si="8"/>
        <v>39</v>
      </c>
      <c r="Y17" s="6">
        <v>39</v>
      </c>
    </row>
    <row r="18" spans="1:25" s="16" customFormat="1" ht="12" customHeight="1" x14ac:dyDescent="0.2">
      <c r="A18" s="10"/>
      <c r="B18" s="8" t="s">
        <v>9</v>
      </c>
      <c r="C18" s="6">
        <f>C163</f>
        <v>76</v>
      </c>
      <c r="D18" s="6">
        <f t="shared" ref="D18:X18" si="9">D163</f>
        <v>70</v>
      </c>
      <c r="E18" s="6">
        <f t="shared" si="9"/>
        <v>71</v>
      </c>
      <c r="F18" s="6">
        <f t="shared" si="9"/>
        <v>65</v>
      </c>
      <c r="G18" s="6">
        <f t="shared" si="9"/>
        <v>65</v>
      </c>
      <c r="H18" s="6">
        <f t="shared" si="9"/>
        <v>62</v>
      </c>
      <c r="I18" s="6">
        <f t="shared" si="9"/>
        <v>58</v>
      </c>
      <c r="J18" s="6">
        <f t="shared" si="9"/>
        <v>61</v>
      </c>
      <c r="K18" s="6">
        <f t="shared" si="9"/>
        <v>58</v>
      </c>
      <c r="L18" s="6">
        <f t="shared" si="9"/>
        <v>60</v>
      </c>
      <c r="M18" s="6">
        <f t="shared" si="9"/>
        <v>58</v>
      </c>
      <c r="N18" s="6">
        <f t="shared" si="9"/>
        <v>56</v>
      </c>
      <c r="O18" s="6">
        <f t="shared" si="9"/>
        <v>56</v>
      </c>
      <c r="P18" s="6">
        <f t="shared" si="9"/>
        <v>49</v>
      </c>
      <c r="Q18" s="6">
        <f t="shared" si="9"/>
        <v>49</v>
      </c>
      <c r="R18" s="6">
        <f t="shared" si="9"/>
        <v>49</v>
      </c>
      <c r="S18" s="6">
        <f t="shared" si="9"/>
        <v>50</v>
      </c>
      <c r="T18" s="6">
        <f t="shared" si="9"/>
        <v>49</v>
      </c>
      <c r="U18" s="6">
        <f t="shared" si="9"/>
        <v>49</v>
      </c>
      <c r="V18" s="6">
        <f t="shared" si="9"/>
        <v>48</v>
      </c>
      <c r="W18" s="6">
        <f t="shared" si="9"/>
        <v>48</v>
      </c>
      <c r="X18" s="6">
        <f t="shared" si="9"/>
        <v>45</v>
      </c>
      <c r="Y18" s="6">
        <v>47</v>
      </c>
    </row>
    <row r="19" spans="1:25" s="16" customFormat="1" ht="12" customHeight="1" x14ac:dyDescent="0.2">
      <c r="A19" s="73" t="s">
        <v>10</v>
      </c>
      <c r="B19" s="73"/>
      <c r="C19" s="11">
        <f>C157+C158</f>
        <v>69</v>
      </c>
      <c r="D19" s="11">
        <f t="shared" ref="D19:X19" si="10">D157+D158</f>
        <v>60</v>
      </c>
      <c r="E19" s="11">
        <f t="shared" si="10"/>
        <v>60</v>
      </c>
      <c r="F19" s="11">
        <f t="shared" si="10"/>
        <v>56</v>
      </c>
      <c r="G19" s="11">
        <f t="shared" si="10"/>
        <v>54</v>
      </c>
      <c r="H19" s="11">
        <f t="shared" si="10"/>
        <v>56</v>
      </c>
      <c r="I19" s="11">
        <f t="shared" si="10"/>
        <v>55</v>
      </c>
      <c r="J19" s="11">
        <f t="shared" si="10"/>
        <v>55</v>
      </c>
      <c r="K19" s="11">
        <f t="shared" si="10"/>
        <v>53</v>
      </c>
      <c r="L19" s="11">
        <f t="shared" si="10"/>
        <v>55</v>
      </c>
      <c r="M19" s="11">
        <f t="shared" si="10"/>
        <v>55</v>
      </c>
      <c r="N19" s="11">
        <f t="shared" si="10"/>
        <v>53</v>
      </c>
      <c r="O19" s="11">
        <f t="shared" si="10"/>
        <v>52</v>
      </c>
      <c r="P19" s="11">
        <f t="shared" si="10"/>
        <v>50</v>
      </c>
      <c r="Q19" s="11">
        <f t="shared" si="10"/>
        <v>51</v>
      </c>
      <c r="R19" s="11">
        <f t="shared" si="10"/>
        <v>50</v>
      </c>
      <c r="S19" s="11">
        <f t="shared" si="10"/>
        <v>50</v>
      </c>
      <c r="T19" s="11">
        <f t="shared" si="10"/>
        <v>50</v>
      </c>
      <c r="U19" s="11">
        <f t="shared" si="10"/>
        <v>50</v>
      </c>
      <c r="V19" s="11">
        <f t="shared" si="10"/>
        <v>51</v>
      </c>
      <c r="W19" s="11">
        <f t="shared" si="10"/>
        <v>52</v>
      </c>
      <c r="X19" s="11">
        <f t="shared" si="10"/>
        <v>51</v>
      </c>
      <c r="Y19" s="11">
        <v>49</v>
      </c>
    </row>
    <row r="20" spans="1:25" s="16" customFormat="1" ht="12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9" customFormat="1" ht="12" customHeight="1" x14ac:dyDescent="0.2">
      <c r="A21" s="74" t="s">
        <v>11</v>
      </c>
      <c r="B21" s="74"/>
      <c r="C21" s="5">
        <f t="shared" ref="C21:X21" si="11">C22+C23+C24+C27+C30+C31</f>
        <v>367</v>
      </c>
      <c r="D21" s="5">
        <f t="shared" si="11"/>
        <v>339</v>
      </c>
      <c r="E21" s="5">
        <f t="shared" si="11"/>
        <v>331</v>
      </c>
      <c r="F21" s="5">
        <f t="shared" si="11"/>
        <v>286</v>
      </c>
      <c r="G21" s="5">
        <f t="shared" si="11"/>
        <v>277</v>
      </c>
      <c r="H21" s="5">
        <f t="shared" si="11"/>
        <v>269</v>
      </c>
      <c r="I21" s="5">
        <f t="shared" si="11"/>
        <v>266</v>
      </c>
      <c r="J21" s="5">
        <f t="shared" si="11"/>
        <v>267</v>
      </c>
      <c r="K21" s="5">
        <f t="shared" si="11"/>
        <v>263</v>
      </c>
      <c r="L21" s="5">
        <f t="shared" si="11"/>
        <v>304</v>
      </c>
      <c r="M21" s="5">
        <f t="shared" si="11"/>
        <v>293</v>
      </c>
      <c r="N21" s="5">
        <f t="shared" si="11"/>
        <v>302</v>
      </c>
      <c r="O21" s="5">
        <f t="shared" si="11"/>
        <v>295</v>
      </c>
      <c r="P21" s="5">
        <f t="shared" si="11"/>
        <v>279</v>
      </c>
      <c r="Q21" s="5">
        <f t="shared" si="11"/>
        <v>275</v>
      </c>
      <c r="R21" s="5">
        <f t="shared" si="11"/>
        <v>270</v>
      </c>
      <c r="S21" s="5">
        <f t="shared" si="11"/>
        <v>249</v>
      </c>
      <c r="T21" s="5">
        <f t="shared" si="11"/>
        <v>243</v>
      </c>
      <c r="U21" s="5">
        <f t="shared" si="11"/>
        <v>249</v>
      </c>
      <c r="V21" s="5">
        <f t="shared" si="11"/>
        <v>243</v>
      </c>
      <c r="W21" s="5">
        <f t="shared" si="11"/>
        <v>234</v>
      </c>
      <c r="X21" s="5">
        <f t="shared" si="11"/>
        <v>240</v>
      </c>
      <c r="Y21" s="5">
        <v>231</v>
      </c>
    </row>
    <row r="22" spans="1:25" s="16" customFormat="1" ht="12" customHeight="1" x14ac:dyDescent="0.2">
      <c r="A22" s="72" t="s">
        <v>12</v>
      </c>
      <c r="B22" s="72"/>
      <c r="C22" s="6">
        <f t="shared" ref="C22:X22" si="12">C118+C119+C120+C126+C127+C129+C130+C132+C133</f>
        <v>39</v>
      </c>
      <c r="D22" s="6">
        <f t="shared" si="12"/>
        <v>34</v>
      </c>
      <c r="E22" s="6">
        <f t="shared" si="12"/>
        <v>33</v>
      </c>
      <c r="F22" s="6">
        <f t="shared" si="12"/>
        <v>30</v>
      </c>
      <c r="G22" s="6">
        <f t="shared" si="12"/>
        <v>30</v>
      </c>
      <c r="H22" s="6">
        <f t="shared" si="12"/>
        <v>30</v>
      </c>
      <c r="I22" s="6">
        <f t="shared" si="12"/>
        <v>30</v>
      </c>
      <c r="J22" s="6">
        <f t="shared" si="12"/>
        <v>36</v>
      </c>
      <c r="K22" s="6">
        <f t="shared" si="12"/>
        <v>33</v>
      </c>
      <c r="L22" s="6">
        <f t="shared" si="12"/>
        <v>41</v>
      </c>
      <c r="M22" s="6">
        <f t="shared" si="12"/>
        <v>40</v>
      </c>
      <c r="N22" s="6">
        <f t="shared" si="12"/>
        <v>44</v>
      </c>
      <c r="O22" s="6">
        <f t="shared" si="12"/>
        <v>42</v>
      </c>
      <c r="P22" s="6">
        <f t="shared" si="12"/>
        <v>42</v>
      </c>
      <c r="Q22" s="6">
        <f t="shared" si="12"/>
        <v>37</v>
      </c>
      <c r="R22" s="6">
        <f t="shared" si="12"/>
        <v>37</v>
      </c>
      <c r="S22" s="6">
        <f t="shared" si="12"/>
        <v>34</v>
      </c>
      <c r="T22" s="6">
        <f t="shared" si="12"/>
        <v>36</v>
      </c>
      <c r="U22" s="6">
        <f t="shared" si="12"/>
        <v>36</v>
      </c>
      <c r="V22" s="6">
        <f t="shared" si="12"/>
        <v>36</v>
      </c>
      <c r="W22" s="6">
        <f t="shared" si="12"/>
        <v>33</v>
      </c>
      <c r="X22" s="6">
        <f t="shared" si="12"/>
        <v>35</v>
      </c>
      <c r="Y22" s="6">
        <v>36</v>
      </c>
    </row>
    <row r="23" spans="1:25" s="16" customFormat="1" ht="12" customHeight="1" x14ac:dyDescent="0.2">
      <c r="A23" s="72" t="s">
        <v>13</v>
      </c>
      <c r="B23" s="72"/>
      <c r="C23" s="6">
        <f t="shared" ref="C23:X23" si="13">C123</f>
        <v>27</v>
      </c>
      <c r="D23" s="6">
        <f t="shared" si="13"/>
        <v>25</v>
      </c>
      <c r="E23" s="6">
        <f t="shared" si="13"/>
        <v>26</v>
      </c>
      <c r="F23" s="6">
        <f t="shared" si="13"/>
        <v>18</v>
      </c>
      <c r="G23" s="6">
        <f t="shared" si="13"/>
        <v>17</v>
      </c>
      <c r="H23" s="6">
        <f t="shared" si="13"/>
        <v>18</v>
      </c>
      <c r="I23" s="6">
        <f t="shared" si="13"/>
        <v>18</v>
      </c>
      <c r="J23" s="6">
        <f t="shared" si="13"/>
        <v>17</v>
      </c>
      <c r="K23" s="6">
        <f t="shared" si="13"/>
        <v>17</v>
      </c>
      <c r="L23" s="6">
        <f t="shared" si="13"/>
        <v>21</v>
      </c>
      <c r="M23" s="6">
        <f t="shared" si="13"/>
        <v>21</v>
      </c>
      <c r="N23" s="6">
        <f t="shared" si="13"/>
        <v>22</v>
      </c>
      <c r="O23" s="6">
        <f t="shared" si="13"/>
        <v>21</v>
      </c>
      <c r="P23" s="6">
        <f t="shared" si="13"/>
        <v>20</v>
      </c>
      <c r="Q23" s="6">
        <f t="shared" si="13"/>
        <v>22</v>
      </c>
      <c r="R23" s="6">
        <f t="shared" si="13"/>
        <v>20</v>
      </c>
      <c r="S23" s="6">
        <f t="shared" si="13"/>
        <v>20</v>
      </c>
      <c r="T23" s="6">
        <f t="shared" si="13"/>
        <v>20</v>
      </c>
      <c r="U23" s="6">
        <f t="shared" si="13"/>
        <v>21</v>
      </c>
      <c r="V23" s="6">
        <f t="shared" si="13"/>
        <v>20</v>
      </c>
      <c r="W23" s="6">
        <f t="shared" si="13"/>
        <v>19</v>
      </c>
      <c r="X23" s="6">
        <f t="shared" si="13"/>
        <v>20</v>
      </c>
      <c r="Y23" s="6">
        <v>20</v>
      </c>
    </row>
    <row r="24" spans="1:25" s="16" customFormat="1" ht="12" customHeight="1" x14ac:dyDescent="0.2">
      <c r="A24" s="72" t="s">
        <v>14</v>
      </c>
      <c r="B24" s="72"/>
      <c r="C24" s="6">
        <f t="shared" ref="C24:X24" si="14">C25+C26</f>
        <v>152</v>
      </c>
      <c r="D24" s="6">
        <f t="shared" si="14"/>
        <v>145</v>
      </c>
      <c r="E24" s="6">
        <f t="shared" si="14"/>
        <v>140</v>
      </c>
      <c r="F24" s="6">
        <f t="shared" si="14"/>
        <v>111</v>
      </c>
      <c r="G24" s="6">
        <f t="shared" si="14"/>
        <v>108</v>
      </c>
      <c r="H24" s="6">
        <f t="shared" si="14"/>
        <v>102</v>
      </c>
      <c r="I24" s="6">
        <f t="shared" si="14"/>
        <v>100</v>
      </c>
      <c r="J24" s="6">
        <f t="shared" si="14"/>
        <v>97</v>
      </c>
      <c r="K24" s="6">
        <f t="shared" si="14"/>
        <v>98</v>
      </c>
      <c r="L24" s="6">
        <f t="shared" si="14"/>
        <v>103</v>
      </c>
      <c r="M24" s="6">
        <f t="shared" si="14"/>
        <v>97</v>
      </c>
      <c r="N24" s="6">
        <f t="shared" si="14"/>
        <v>97</v>
      </c>
      <c r="O24" s="6">
        <f t="shared" si="14"/>
        <v>95</v>
      </c>
      <c r="P24" s="6">
        <f t="shared" si="14"/>
        <v>82</v>
      </c>
      <c r="Q24" s="6">
        <f t="shared" si="14"/>
        <v>87</v>
      </c>
      <c r="R24" s="6">
        <f t="shared" si="14"/>
        <v>88</v>
      </c>
      <c r="S24" s="6">
        <f t="shared" si="14"/>
        <v>84</v>
      </c>
      <c r="T24" s="6">
        <f t="shared" si="14"/>
        <v>79</v>
      </c>
      <c r="U24" s="6">
        <f t="shared" si="14"/>
        <v>84</v>
      </c>
      <c r="V24" s="6">
        <f t="shared" si="14"/>
        <v>80</v>
      </c>
      <c r="W24" s="6">
        <f t="shared" si="14"/>
        <v>79</v>
      </c>
      <c r="X24" s="6">
        <f t="shared" si="14"/>
        <v>78</v>
      </c>
      <c r="Y24" s="6">
        <v>71</v>
      </c>
    </row>
    <row r="25" spans="1:25" s="16" customFormat="1" ht="12" customHeight="1" x14ac:dyDescent="0.2">
      <c r="A25" s="12"/>
      <c r="B25" s="8" t="s">
        <v>15</v>
      </c>
      <c r="C25" s="6">
        <f>+C128+C136</f>
        <v>38</v>
      </c>
      <c r="D25" s="6">
        <f t="shared" ref="D25:X25" si="15">+D128+D136</f>
        <v>37</v>
      </c>
      <c r="E25" s="6">
        <f t="shared" si="15"/>
        <v>36</v>
      </c>
      <c r="F25" s="6">
        <f t="shared" si="15"/>
        <v>35</v>
      </c>
      <c r="G25" s="6">
        <f t="shared" si="15"/>
        <v>35</v>
      </c>
      <c r="H25" s="6">
        <f t="shared" si="15"/>
        <v>36</v>
      </c>
      <c r="I25" s="6">
        <f t="shared" si="15"/>
        <v>35</v>
      </c>
      <c r="J25" s="6">
        <f t="shared" si="15"/>
        <v>33</v>
      </c>
      <c r="K25" s="6">
        <f t="shared" si="15"/>
        <v>33</v>
      </c>
      <c r="L25" s="6">
        <f t="shared" si="15"/>
        <v>34</v>
      </c>
      <c r="M25" s="6">
        <f t="shared" si="15"/>
        <v>33</v>
      </c>
      <c r="N25" s="6">
        <f t="shared" si="15"/>
        <v>33</v>
      </c>
      <c r="O25" s="6">
        <f t="shared" si="15"/>
        <v>32</v>
      </c>
      <c r="P25" s="6">
        <f t="shared" si="15"/>
        <v>30</v>
      </c>
      <c r="Q25" s="6">
        <f t="shared" si="15"/>
        <v>29</v>
      </c>
      <c r="R25" s="6">
        <f t="shared" si="15"/>
        <v>28</v>
      </c>
      <c r="S25" s="6">
        <f t="shared" si="15"/>
        <v>28</v>
      </c>
      <c r="T25" s="6">
        <f t="shared" si="15"/>
        <v>27</v>
      </c>
      <c r="U25" s="6">
        <f t="shared" si="15"/>
        <v>27</v>
      </c>
      <c r="V25" s="6">
        <f t="shared" si="15"/>
        <v>29</v>
      </c>
      <c r="W25" s="6">
        <f t="shared" si="15"/>
        <v>27</v>
      </c>
      <c r="X25" s="6">
        <f t="shared" si="15"/>
        <v>34</v>
      </c>
      <c r="Y25" s="6">
        <v>34</v>
      </c>
    </row>
    <row r="26" spans="1:25" s="16" customFormat="1" ht="12" customHeight="1" x14ac:dyDescent="0.2">
      <c r="A26" s="10"/>
      <c r="B26" s="8" t="s">
        <v>16</v>
      </c>
      <c r="C26" s="6">
        <f t="shared" ref="C26:X26" si="16">C122+C124+C125+C134</f>
        <v>114</v>
      </c>
      <c r="D26" s="6">
        <f t="shared" si="16"/>
        <v>108</v>
      </c>
      <c r="E26" s="6">
        <f t="shared" si="16"/>
        <v>104</v>
      </c>
      <c r="F26" s="6">
        <f t="shared" si="16"/>
        <v>76</v>
      </c>
      <c r="G26" s="6">
        <f t="shared" si="16"/>
        <v>73</v>
      </c>
      <c r="H26" s="6">
        <f t="shared" si="16"/>
        <v>66</v>
      </c>
      <c r="I26" s="6">
        <f t="shared" si="16"/>
        <v>65</v>
      </c>
      <c r="J26" s="6">
        <f t="shared" si="16"/>
        <v>64</v>
      </c>
      <c r="K26" s="6">
        <f t="shared" si="16"/>
        <v>65</v>
      </c>
      <c r="L26" s="6">
        <f t="shared" si="16"/>
        <v>69</v>
      </c>
      <c r="M26" s="6">
        <f t="shared" si="16"/>
        <v>64</v>
      </c>
      <c r="N26" s="6">
        <f t="shared" si="16"/>
        <v>64</v>
      </c>
      <c r="O26" s="6">
        <f t="shared" si="16"/>
        <v>63</v>
      </c>
      <c r="P26" s="6">
        <f t="shared" si="16"/>
        <v>52</v>
      </c>
      <c r="Q26" s="6">
        <f t="shared" si="16"/>
        <v>58</v>
      </c>
      <c r="R26" s="6">
        <f t="shared" si="16"/>
        <v>60</v>
      </c>
      <c r="S26" s="6">
        <f t="shared" si="16"/>
        <v>56</v>
      </c>
      <c r="T26" s="6">
        <f t="shared" si="16"/>
        <v>52</v>
      </c>
      <c r="U26" s="6">
        <f t="shared" si="16"/>
        <v>57</v>
      </c>
      <c r="V26" s="6">
        <f t="shared" si="16"/>
        <v>51</v>
      </c>
      <c r="W26" s="6">
        <f t="shared" si="16"/>
        <v>52</v>
      </c>
      <c r="X26" s="6">
        <f t="shared" si="16"/>
        <v>44</v>
      </c>
      <c r="Y26" s="6">
        <v>37</v>
      </c>
    </row>
    <row r="27" spans="1:25" s="16" customFormat="1" ht="12" customHeight="1" x14ac:dyDescent="0.2">
      <c r="A27" s="72" t="s">
        <v>17</v>
      </c>
      <c r="B27" s="72"/>
      <c r="C27" s="6">
        <f t="shared" ref="C27:X27" si="17">C28+C29</f>
        <v>36</v>
      </c>
      <c r="D27" s="6">
        <f t="shared" si="17"/>
        <v>32</v>
      </c>
      <c r="E27" s="6">
        <f t="shared" si="17"/>
        <v>32</v>
      </c>
      <c r="F27" s="6">
        <f t="shared" si="17"/>
        <v>26</v>
      </c>
      <c r="G27" s="6">
        <f t="shared" si="17"/>
        <v>25</v>
      </c>
      <c r="H27" s="6">
        <f t="shared" si="17"/>
        <v>22</v>
      </c>
      <c r="I27" s="6">
        <f t="shared" si="17"/>
        <v>20</v>
      </c>
      <c r="J27" s="6">
        <f t="shared" si="17"/>
        <v>22</v>
      </c>
      <c r="K27" s="6">
        <f t="shared" si="17"/>
        <v>20</v>
      </c>
      <c r="L27" s="6">
        <f t="shared" si="17"/>
        <v>27</v>
      </c>
      <c r="M27" s="6">
        <f t="shared" si="17"/>
        <v>27</v>
      </c>
      <c r="N27" s="6">
        <f t="shared" si="17"/>
        <v>30</v>
      </c>
      <c r="O27" s="6">
        <f t="shared" si="17"/>
        <v>29</v>
      </c>
      <c r="P27" s="6">
        <f t="shared" si="17"/>
        <v>29</v>
      </c>
      <c r="Q27" s="6">
        <f t="shared" si="17"/>
        <v>31</v>
      </c>
      <c r="R27" s="6">
        <f t="shared" si="17"/>
        <v>30</v>
      </c>
      <c r="S27" s="6">
        <f t="shared" si="17"/>
        <v>26</v>
      </c>
      <c r="T27" s="6">
        <f t="shared" si="17"/>
        <v>26</v>
      </c>
      <c r="U27" s="6">
        <f t="shared" si="17"/>
        <v>25</v>
      </c>
      <c r="V27" s="6">
        <f t="shared" si="17"/>
        <v>23</v>
      </c>
      <c r="W27" s="6">
        <f t="shared" si="17"/>
        <v>22</v>
      </c>
      <c r="X27" s="6">
        <f t="shared" si="17"/>
        <v>24</v>
      </c>
      <c r="Y27" s="6">
        <v>23</v>
      </c>
    </row>
    <row r="28" spans="1:25" s="16" customFormat="1" ht="12" customHeight="1" x14ac:dyDescent="0.2">
      <c r="A28" s="12"/>
      <c r="B28" s="8" t="s">
        <v>18</v>
      </c>
      <c r="C28" s="6">
        <f t="shared" ref="C28:X28" si="18">+C121</f>
        <v>20</v>
      </c>
      <c r="D28" s="6">
        <f t="shared" si="18"/>
        <v>17</v>
      </c>
      <c r="E28" s="6">
        <f t="shared" si="18"/>
        <v>17</v>
      </c>
      <c r="F28" s="6">
        <f t="shared" si="18"/>
        <v>15</v>
      </c>
      <c r="G28" s="6">
        <f t="shared" si="18"/>
        <v>15</v>
      </c>
      <c r="H28" s="6">
        <f t="shared" si="18"/>
        <v>15</v>
      </c>
      <c r="I28" s="6">
        <f t="shared" si="18"/>
        <v>13</v>
      </c>
      <c r="J28" s="6">
        <f t="shared" si="18"/>
        <v>14</v>
      </c>
      <c r="K28" s="6">
        <f t="shared" si="18"/>
        <v>13</v>
      </c>
      <c r="L28" s="6">
        <f t="shared" si="18"/>
        <v>18</v>
      </c>
      <c r="M28" s="6">
        <f t="shared" si="18"/>
        <v>18</v>
      </c>
      <c r="N28" s="6">
        <f t="shared" si="18"/>
        <v>20</v>
      </c>
      <c r="O28" s="6">
        <f t="shared" si="18"/>
        <v>19</v>
      </c>
      <c r="P28" s="6">
        <f t="shared" si="18"/>
        <v>20</v>
      </c>
      <c r="Q28" s="6">
        <f t="shared" si="18"/>
        <v>20</v>
      </c>
      <c r="R28" s="6">
        <f t="shared" si="18"/>
        <v>19</v>
      </c>
      <c r="S28" s="6">
        <f t="shared" si="18"/>
        <v>17</v>
      </c>
      <c r="T28" s="6">
        <f t="shared" si="18"/>
        <v>19</v>
      </c>
      <c r="U28" s="6">
        <f t="shared" si="18"/>
        <v>17</v>
      </c>
      <c r="V28" s="6">
        <f t="shared" si="18"/>
        <v>15</v>
      </c>
      <c r="W28" s="6">
        <f t="shared" si="18"/>
        <v>15</v>
      </c>
      <c r="X28" s="6">
        <f t="shared" si="18"/>
        <v>16</v>
      </c>
      <c r="Y28" s="6">
        <v>15</v>
      </c>
    </row>
    <row r="29" spans="1:25" s="16" customFormat="1" ht="12" customHeight="1" x14ac:dyDescent="0.2">
      <c r="A29" s="10"/>
      <c r="B29" s="8" t="s">
        <v>19</v>
      </c>
      <c r="C29" s="6">
        <f t="shared" ref="C29:X29" si="19">C135</f>
        <v>16</v>
      </c>
      <c r="D29" s="6">
        <f t="shared" si="19"/>
        <v>15</v>
      </c>
      <c r="E29" s="6">
        <f t="shared" si="19"/>
        <v>15</v>
      </c>
      <c r="F29" s="6">
        <f t="shared" si="19"/>
        <v>11</v>
      </c>
      <c r="G29" s="6">
        <f t="shared" si="19"/>
        <v>10</v>
      </c>
      <c r="H29" s="6">
        <f t="shared" si="19"/>
        <v>7</v>
      </c>
      <c r="I29" s="6">
        <f t="shared" si="19"/>
        <v>7</v>
      </c>
      <c r="J29" s="6">
        <f t="shared" si="19"/>
        <v>8</v>
      </c>
      <c r="K29" s="6">
        <f t="shared" si="19"/>
        <v>7</v>
      </c>
      <c r="L29" s="6">
        <f t="shared" si="19"/>
        <v>9</v>
      </c>
      <c r="M29" s="6">
        <f t="shared" si="19"/>
        <v>9</v>
      </c>
      <c r="N29" s="6">
        <f t="shared" si="19"/>
        <v>10</v>
      </c>
      <c r="O29" s="6">
        <f t="shared" si="19"/>
        <v>10</v>
      </c>
      <c r="P29" s="6">
        <f t="shared" si="19"/>
        <v>9</v>
      </c>
      <c r="Q29" s="6">
        <f t="shared" si="19"/>
        <v>11</v>
      </c>
      <c r="R29" s="6">
        <f t="shared" si="19"/>
        <v>11</v>
      </c>
      <c r="S29" s="6">
        <f t="shared" si="19"/>
        <v>9</v>
      </c>
      <c r="T29" s="6">
        <f t="shared" si="19"/>
        <v>7</v>
      </c>
      <c r="U29" s="6">
        <f t="shared" si="19"/>
        <v>8</v>
      </c>
      <c r="V29" s="6">
        <f t="shared" si="19"/>
        <v>8</v>
      </c>
      <c r="W29" s="6">
        <f t="shared" si="19"/>
        <v>7</v>
      </c>
      <c r="X29" s="6">
        <f t="shared" si="19"/>
        <v>8</v>
      </c>
      <c r="Y29" s="6">
        <v>8</v>
      </c>
    </row>
    <row r="30" spans="1:25" s="16" customFormat="1" ht="12" customHeight="1" x14ac:dyDescent="0.2">
      <c r="A30" s="72" t="s">
        <v>20</v>
      </c>
      <c r="B30" s="72"/>
      <c r="C30" s="6">
        <f>C131</f>
        <v>25</v>
      </c>
      <c r="D30" s="6">
        <f t="shared" ref="D30:X30" si="20">D131</f>
        <v>21</v>
      </c>
      <c r="E30" s="6">
        <f t="shared" si="20"/>
        <v>20</v>
      </c>
      <c r="F30" s="6">
        <f t="shared" si="20"/>
        <v>23</v>
      </c>
      <c r="G30" s="6">
        <f t="shared" si="20"/>
        <v>20</v>
      </c>
      <c r="H30" s="6">
        <f t="shared" si="20"/>
        <v>18</v>
      </c>
      <c r="I30" s="6">
        <f t="shared" si="20"/>
        <v>18</v>
      </c>
      <c r="J30" s="6">
        <f t="shared" si="20"/>
        <v>17</v>
      </c>
      <c r="K30" s="6">
        <f t="shared" si="20"/>
        <v>17</v>
      </c>
      <c r="L30" s="6">
        <f t="shared" si="20"/>
        <v>24</v>
      </c>
      <c r="M30" s="6">
        <f t="shared" si="20"/>
        <v>23</v>
      </c>
      <c r="N30" s="6">
        <f t="shared" si="20"/>
        <v>24</v>
      </c>
      <c r="O30" s="6">
        <f t="shared" si="20"/>
        <v>23</v>
      </c>
      <c r="P30" s="6">
        <f t="shared" si="20"/>
        <v>23</v>
      </c>
      <c r="Q30" s="6">
        <f t="shared" si="20"/>
        <v>18</v>
      </c>
      <c r="R30" s="6">
        <f t="shared" si="20"/>
        <v>17</v>
      </c>
      <c r="S30" s="6">
        <f t="shared" si="20"/>
        <v>15</v>
      </c>
      <c r="T30" s="6">
        <f t="shared" si="20"/>
        <v>13</v>
      </c>
      <c r="U30" s="6">
        <f t="shared" si="20"/>
        <v>13</v>
      </c>
      <c r="V30" s="6">
        <f t="shared" si="20"/>
        <v>13</v>
      </c>
      <c r="W30" s="6">
        <f t="shared" si="20"/>
        <v>12</v>
      </c>
      <c r="X30" s="6">
        <f t="shared" si="20"/>
        <v>12</v>
      </c>
      <c r="Y30" s="6">
        <v>13</v>
      </c>
    </row>
    <row r="31" spans="1:25" s="16" customFormat="1" ht="12" customHeight="1" x14ac:dyDescent="0.2">
      <c r="A31" s="72" t="s">
        <v>21</v>
      </c>
      <c r="B31" s="72"/>
      <c r="C31" s="6">
        <f t="shared" ref="C31:X31" si="21">C32+C33+C34</f>
        <v>88</v>
      </c>
      <c r="D31" s="6">
        <f t="shared" si="21"/>
        <v>82</v>
      </c>
      <c r="E31" s="6">
        <f t="shared" si="21"/>
        <v>80</v>
      </c>
      <c r="F31" s="6">
        <f t="shared" si="21"/>
        <v>78</v>
      </c>
      <c r="G31" s="6">
        <f t="shared" si="21"/>
        <v>77</v>
      </c>
      <c r="H31" s="6">
        <f t="shared" si="21"/>
        <v>79</v>
      </c>
      <c r="I31" s="6">
        <f t="shared" si="21"/>
        <v>80</v>
      </c>
      <c r="J31" s="6">
        <f t="shared" si="21"/>
        <v>78</v>
      </c>
      <c r="K31" s="6">
        <f t="shared" si="21"/>
        <v>78</v>
      </c>
      <c r="L31" s="6">
        <f t="shared" si="21"/>
        <v>88</v>
      </c>
      <c r="M31" s="6">
        <f t="shared" si="21"/>
        <v>85</v>
      </c>
      <c r="N31" s="6">
        <f t="shared" si="21"/>
        <v>85</v>
      </c>
      <c r="O31" s="6">
        <f t="shared" si="21"/>
        <v>85</v>
      </c>
      <c r="P31" s="6">
        <f t="shared" si="21"/>
        <v>83</v>
      </c>
      <c r="Q31" s="6">
        <f t="shared" si="21"/>
        <v>80</v>
      </c>
      <c r="R31" s="6">
        <f t="shared" si="21"/>
        <v>78</v>
      </c>
      <c r="S31" s="6">
        <f t="shared" si="21"/>
        <v>70</v>
      </c>
      <c r="T31" s="6">
        <f t="shared" si="21"/>
        <v>69</v>
      </c>
      <c r="U31" s="6">
        <f t="shared" si="21"/>
        <v>70</v>
      </c>
      <c r="V31" s="6">
        <f t="shared" si="21"/>
        <v>71</v>
      </c>
      <c r="W31" s="6">
        <f t="shared" si="21"/>
        <v>69</v>
      </c>
      <c r="X31" s="6">
        <f t="shared" si="21"/>
        <v>71</v>
      </c>
      <c r="Y31" s="6">
        <v>68</v>
      </c>
    </row>
    <row r="32" spans="1:25" s="16" customFormat="1" ht="12" customHeight="1" x14ac:dyDescent="0.2">
      <c r="A32" s="12"/>
      <c r="B32" s="8" t="s">
        <v>22</v>
      </c>
      <c r="C32" s="6">
        <f t="shared" ref="C32:X32" si="22">C144</f>
        <v>29</v>
      </c>
      <c r="D32" s="6">
        <f t="shared" si="22"/>
        <v>25</v>
      </c>
      <c r="E32" s="6">
        <f t="shared" si="22"/>
        <v>23</v>
      </c>
      <c r="F32" s="6">
        <f t="shared" si="22"/>
        <v>24</v>
      </c>
      <c r="G32" s="6">
        <f t="shared" si="22"/>
        <v>24</v>
      </c>
      <c r="H32" s="6">
        <f t="shared" si="22"/>
        <v>24</v>
      </c>
      <c r="I32" s="6">
        <f t="shared" si="22"/>
        <v>24</v>
      </c>
      <c r="J32" s="6">
        <f t="shared" si="22"/>
        <v>23</v>
      </c>
      <c r="K32" s="6">
        <f t="shared" si="22"/>
        <v>22</v>
      </c>
      <c r="L32" s="6">
        <f t="shared" si="22"/>
        <v>25</v>
      </c>
      <c r="M32" s="6">
        <f t="shared" si="22"/>
        <v>25</v>
      </c>
      <c r="N32" s="6">
        <f t="shared" si="22"/>
        <v>25</v>
      </c>
      <c r="O32" s="6">
        <f t="shared" si="22"/>
        <v>26</v>
      </c>
      <c r="P32" s="6">
        <f t="shared" si="22"/>
        <v>27</v>
      </c>
      <c r="Q32" s="6">
        <f t="shared" si="22"/>
        <v>27</v>
      </c>
      <c r="R32" s="6">
        <f t="shared" si="22"/>
        <v>27</v>
      </c>
      <c r="S32" s="6">
        <f t="shared" si="22"/>
        <v>24</v>
      </c>
      <c r="T32" s="6">
        <f t="shared" si="22"/>
        <v>24</v>
      </c>
      <c r="U32" s="6">
        <f t="shared" si="22"/>
        <v>24</v>
      </c>
      <c r="V32" s="6">
        <f t="shared" si="22"/>
        <v>23</v>
      </c>
      <c r="W32" s="6">
        <f t="shared" si="22"/>
        <v>23</v>
      </c>
      <c r="X32" s="6">
        <f t="shared" si="22"/>
        <v>23</v>
      </c>
      <c r="Y32" s="6">
        <v>22</v>
      </c>
    </row>
    <row r="33" spans="1:25" s="16" customFormat="1" ht="12" customHeight="1" x14ac:dyDescent="0.2">
      <c r="A33" s="7"/>
      <c r="B33" s="8" t="s">
        <v>23</v>
      </c>
      <c r="C33" s="6">
        <f t="shared" ref="C33:X33" si="23">C140+C141+C142+C145</f>
        <v>15</v>
      </c>
      <c r="D33" s="6">
        <f t="shared" si="23"/>
        <v>13</v>
      </c>
      <c r="E33" s="6">
        <f t="shared" si="23"/>
        <v>13</v>
      </c>
      <c r="F33" s="6">
        <f t="shared" si="23"/>
        <v>15</v>
      </c>
      <c r="G33" s="6">
        <f t="shared" si="23"/>
        <v>13</v>
      </c>
      <c r="H33" s="6">
        <f t="shared" si="23"/>
        <v>12</v>
      </c>
      <c r="I33" s="6">
        <f t="shared" si="23"/>
        <v>13</v>
      </c>
      <c r="J33" s="6">
        <f t="shared" si="23"/>
        <v>13</v>
      </c>
      <c r="K33" s="6">
        <f t="shared" si="23"/>
        <v>13</v>
      </c>
      <c r="L33" s="6">
        <f t="shared" si="23"/>
        <v>15</v>
      </c>
      <c r="M33" s="6">
        <f t="shared" si="23"/>
        <v>15</v>
      </c>
      <c r="N33" s="6">
        <f t="shared" si="23"/>
        <v>14</v>
      </c>
      <c r="O33" s="6">
        <f t="shared" si="23"/>
        <v>14</v>
      </c>
      <c r="P33" s="6">
        <f t="shared" si="23"/>
        <v>14</v>
      </c>
      <c r="Q33" s="6">
        <f t="shared" si="23"/>
        <v>14</v>
      </c>
      <c r="R33" s="6">
        <f t="shared" si="23"/>
        <v>12</v>
      </c>
      <c r="S33" s="6">
        <f t="shared" si="23"/>
        <v>11</v>
      </c>
      <c r="T33" s="6">
        <f t="shared" si="23"/>
        <v>11</v>
      </c>
      <c r="U33" s="6">
        <f t="shared" si="23"/>
        <v>11</v>
      </c>
      <c r="V33" s="6">
        <f t="shared" si="23"/>
        <v>11</v>
      </c>
      <c r="W33" s="6">
        <f t="shared" si="23"/>
        <v>11</v>
      </c>
      <c r="X33" s="6">
        <f t="shared" si="23"/>
        <v>10</v>
      </c>
      <c r="Y33" s="6">
        <v>10</v>
      </c>
    </row>
    <row r="34" spans="1:25" s="16" customFormat="1" ht="12" customHeight="1" x14ac:dyDescent="0.2">
      <c r="A34" s="7"/>
      <c r="B34" s="13" t="s">
        <v>24</v>
      </c>
      <c r="C34" s="11">
        <f t="shared" ref="C34:X34" si="24">C139+C143+C146</f>
        <v>44</v>
      </c>
      <c r="D34" s="11">
        <f t="shared" si="24"/>
        <v>44</v>
      </c>
      <c r="E34" s="11">
        <f t="shared" si="24"/>
        <v>44</v>
      </c>
      <c r="F34" s="11">
        <f t="shared" si="24"/>
        <v>39</v>
      </c>
      <c r="G34" s="11">
        <f t="shared" si="24"/>
        <v>40</v>
      </c>
      <c r="H34" s="11">
        <f t="shared" si="24"/>
        <v>43</v>
      </c>
      <c r="I34" s="11">
        <f t="shared" si="24"/>
        <v>43</v>
      </c>
      <c r="J34" s="11">
        <f t="shared" si="24"/>
        <v>42</v>
      </c>
      <c r="K34" s="11">
        <f t="shared" si="24"/>
        <v>43</v>
      </c>
      <c r="L34" s="11">
        <f t="shared" si="24"/>
        <v>48</v>
      </c>
      <c r="M34" s="11">
        <f t="shared" si="24"/>
        <v>45</v>
      </c>
      <c r="N34" s="11">
        <f t="shared" si="24"/>
        <v>46</v>
      </c>
      <c r="O34" s="11">
        <f t="shared" si="24"/>
        <v>45</v>
      </c>
      <c r="P34" s="11">
        <f t="shared" si="24"/>
        <v>42</v>
      </c>
      <c r="Q34" s="11">
        <f t="shared" si="24"/>
        <v>39</v>
      </c>
      <c r="R34" s="11">
        <f t="shared" si="24"/>
        <v>39</v>
      </c>
      <c r="S34" s="11">
        <f t="shared" si="24"/>
        <v>35</v>
      </c>
      <c r="T34" s="11">
        <f t="shared" si="24"/>
        <v>34</v>
      </c>
      <c r="U34" s="11">
        <f t="shared" si="24"/>
        <v>35</v>
      </c>
      <c r="V34" s="11">
        <f t="shared" si="24"/>
        <v>37</v>
      </c>
      <c r="W34" s="11">
        <f t="shared" si="24"/>
        <v>35</v>
      </c>
      <c r="X34" s="11">
        <f t="shared" si="24"/>
        <v>38</v>
      </c>
      <c r="Y34" s="11">
        <v>36</v>
      </c>
    </row>
    <row r="35" spans="1:25" s="16" customFormat="1" ht="12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19" customFormat="1" ht="12" customHeight="1" x14ac:dyDescent="0.2">
      <c r="A36" s="74" t="s">
        <v>25</v>
      </c>
      <c r="B36" s="74"/>
      <c r="C36" s="5">
        <f t="shared" ref="C36:X36" si="25">C37+C38</f>
        <v>220</v>
      </c>
      <c r="D36" s="5">
        <f t="shared" si="25"/>
        <v>198</v>
      </c>
      <c r="E36" s="5">
        <f t="shared" si="25"/>
        <v>195</v>
      </c>
      <c r="F36" s="5">
        <f t="shared" si="25"/>
        <v>178</v>
      </c>
      <c r="G36" s="5">
        <f t="shared" si="25"/>
        <v>161</v>
      </c>
      <c r="H36" s="5">
        <f t="shared" si="25"/>
        <v>155</v>
      </c>
      <c r="I36" s="5">
        <f t="shared" si="25"/>
        <v>158</v>
      </c>
      <c r="J36" s="5">
        <f t="shared" si="25"/>
        <v>158</v>
      </c>
      <c r="K36" s="5">
        <f t="shared" si="25"/>
        <v>151</v>
      </c>
      <c r="L36" s="5">
        <f t="shared" si="25"/>
        <v>170</v>
      </c>
      <c r="M36" s="5">
        <f t="shared" si="25"/>
        <v>158</v>
      </c>
      <c r="N36" s="5">
        <f t="shared" si="25"/>
        <v>161</v>
      </c>
      <c r="O36" s="5">
        <f t="shared" si="25"/>
        <v>162</v>
      </c>
      <c r="P36" s="5">
        <f t="shared" si="25"/>
        <v>156</v>
      </c>
      <c r="Q36" s="5">
        <f t="shared" si="25"/>
        <v>158</v>
      </c>
      <c r="R36" s="5">
        <f t="shared" si="25"/>
        <v>156</v>
      </c>
      <c r="S36" s="5">
        <f t="shared" si="25"/>
        <v>149</v>
      </c>
      <c r="T36" s="5">
        <f t="shared" si="25"/>
        <v>150</v>
      </c>
      <c r="U36" s="5">
        <f t="shared" si="25"/>
        <v>147</v>
      </c>
      <c r="V36" s="5">
        <f t="shared" si="25"/>
        <v>146</v>
      </c>
      <c r="W36" s="5">
        <f t="shared" si="25"/>
        <v>139</v>
      </c>
      <c r="X36" s="5">
        <f t="shared" si="25"/>
        <v>143</v>
      </c>
      <c r="Y36" s="5">
        <v>137</v>
      </c>
    </row>
    <row r="37" spans="1:25" s="16" customFormat="1" ht="12" customHeight="1" x14ac:dyDescent="0.2">
      <c r="A37" s="72" t="s">
        <v>26</v>
      </c>
      <c r="B37" s="72"/>
      <c r="C37" s="6">
        <f>C149+C150+C153</f>
        <v>178</v>
      </c>
      <c r="D37" s="6">
        <f t="shared" ref="D37:X37" si="26">D149+D150+D153</f>
        <v>163</v>
      </c>
      <c r="E37" s="6">
        <f t="shared" si="26"/>
        <v>159</v>
      </c>
      <c r="F37" s="6">
        <f t="shared" si="26"/>
        <v>140</v>
      </c>
      <c r="G37" s="6">
        <f t="shared" si="26"/>
        <v>129</v>
      </c>
      <c r="H37" s="6">
        <f t="shared" si="26"/>
        <v>120</v>
      </c>
      <c r="I37" s="6">
        <f t="shared" si="26"/>
        <v>123</v>
      </c>
      <c r="J37" s="6">
        <f t="shared" si="26"/>
        <v>121</v>
      </c>
      <c r="K37" s="6">
        <f t="shared" si="26"/>
        <v>116</v>
      </c>
      <c r="L37" s="6">
        <f t="shared" si="26"/>
        <v>135</v>
      </c>
      <c r="M37" s="6">
        <f t="shared" si="26"/>
        <v>126</v>
      </c>
      <c r="N37" s="6">
        <f t="shared" si="26"/>
        <v>128</v>
      </c>
      <c r="O37" s="6">
        <f t="shared" si="26"/>
        <v>130</v>
      </c>
      <c r="P37" s="6">
        <f t="shared" si="26"/>
        <v>125</v>
      </c>
      <c r="Q37" s="6">
        <f t="shared" si="26"/>
        <v>125</v>
      </c>
      <c r="R37" s="6">
        <f t="shared" si="26"/>
        <v>123</v>
      </c>
      <c r="S37" s="6">
        <f t="shared" si="26"/>
        <v>116</v>
      </c>
      <c r="T37" s="6">
        <f t="shared" si="26"/>
        <v>116</v>
      </c>
      <c r="U37" s="6">
        <f t="shared" si="26"/>
        <v>114</v>
      </c>
      <c r="V37" s="6">
        <f t="shared" si="26"/>
        <v>114</v>
      </c>
      <c r="W37" s="6">
        <f t="shared" si="26"/>
        <v>107</v>
      </c>
      <c r="X37" s="6">
        <f t="shared" si="26"/>
        <v>110</v>
      </c>
      <c r="Y37" s="6">
        <v>106</v>
      </c>
    </row>
    <row r="38" spans="1:25" s="16" customFormat="1" ht="12" customHeight="1" x14ac:dyDescent="0.2">
      <c r="A38" s="73" t="s">
        <v>27</v>
      </c>
      <c r="B38" s="73"/>
      <c r="C38" s="11">
        <f>+C151+C154</f>
        <v>42</v>
      </c>
      <c r="D38" s="11">
        <f t="shared" ref="D38:X38" si="27">+D151+D154</f>
        <v>35</v>
      </c>
      <c r="E38" s="11">
        <f t="shared" si="27"/>
        <v>36</v>
      </c>
      <c r="F38" s="11">
        <f t="shared" si="27"/>
        <v>38</v>
      </c>
      <c r="G38" s="11">
        <f t="shared" si="27"/>
        <v>32</v>
      </c>
      <c r="H38" s="11">
        <f t="shared" si="27"/>
        <v>35</v>
      </c>
      <c r="I38" s="11">
        <f t="shared" si="27"/>
        <v>35</v>
      </c>
      <c r="J38" s="11">
        <f t="shared" si="27"/>
        <v>37</v>
      </c>
      <c r="K38" s="11">
        <f t="shared" si="27"/>
        <v>35</v>
      </c>
      <c r="L38" s="11">
        <f t="shared" si="27"/>
        <v>35</v>
      </c>
      <c r="M38" s="11">
        <f t="shared" si="27"/>
        <v>32</v>
      </c>
      <c r="N38" s="11">
        <f t="shared" si="27"/>
        <v>33</v>
      </c>
      <c r="O38" s="11">
        <f t="shared" si="27"/>
        <v>32</v>
      </c>
      <c r="P38" s="11">
        <f t="shared" si="27"/>
        <v>31</v>
      </c>
      <c r="Q38" s="11">
        <f t="shared" si="27"/>
        <v>33</v>
      </c>
      <c r="R38" s="11">
        <f t="shared" si="27"/>
        <v>33</v>
      </c>
      <c r="S38" s="11">
        <f t="shared" si="27"/>
        <v>33</v>
      </c>
      <c r="T38" s="11">
        <f t="shared" si="27"/>
        <v>34</v>
      </c>
      <c r="U38" s="11">
        <f t="shared" si="27"/>
        <v>33</v>
      </c>
      <c r="V38" s="11">
        <f t="shared" si="27"/>
        <v>32</v>
      </c>
      <c r="W38" s="11">
        <f t="shared" si="27"/>
        <v>32</v>
      </c>
      <c r="X38" s="11">
        <f t="shared" si="27"/>
        <v>33</v>
      </c>
      <c r="Y38" s="11">
        <v>31</v>
      </c>
    </row>
    <row r="39" spans="1:25" s="16" customFormat="1" ht="12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9" customFormat="1" ht="12" customHeight="1" x14ac:dyDescent="0.2">
      <c r="A40" s="74" t="s">
        <v>28</v>
      </c>
      <c r="B40" s="74"/>
      <c r="C40" s="5">
        <f t="shared" ref="C40:X40" si="28">C41+C42+C45</f>
        <v>241</v>
      </c>
      <c r="D40" s="5">
        <f t="shared" si="28"/>
        <v>206</v>
      </c>
      <c r="E40" s="5">
        <f t="shared" si="28"/>
        <v>202</v>
      </c>
      <c r="F40" s="5">
        <f t="shared" si="28"/>
        <v>184</v>
      </c>
      <c r="G40" s="5">
        <f t="shared" si="28"/>
        <v>169</v>
      </c>
      <c r="H40" s="5">
        <f t="shared" si="28"/>
        <v>163</v>
      </c>
      <c r="I40" s="5">
        <f t="shared" si="28"/>
        <v>163</v>
      </c>
      <c r="J40" s="5">
        <f t="shared" si="28"/>
        <v>174</v>
      </c>
      <c r="K40" s="5">
        <f t="shared" si="28"/>
        <v>171</v>
      </c>
      <c r="L40" s="5">
        <f t="shared" si="28"/>
        <v>196</v>
      </c>
      <c r="M40" s="5">
        <f t="shared" si="28"/>
        <v>189</v>
      </c>
      <c r="N40" s="5">
        <f t="shared" si="28"/>
        <v>195</v>
      </c>
      <c r="O40" s="5">
        <f t="shared" si="28"/>
        <v>201</v>
      </c>
      <c r="P40" s="5">
        <f t="shared" si="28"/>
        <v>200</v>
      </c>
      <c r="Q40" s="5">
        <f t="shared" si="28"/>
        <v>219</v>
      </c>
      <c r="R40" s="5">
        <f t="shared" si="28"/>
        <v>218</v>
      </c>
      <c r="S40" s="5">
        <f t="shared" si="28"/>
        <v>228</v>
      </c>
      <c r="T40" s="5">
        <f t="shared" si="28"/>
        <v>227</v>
      </c>
      <c r="U40" s="5">
        <f t="shared" si="28"/>
        <v>222</v>
      </c>
      <c r="V40" s="5">
        <f t="shared" si="28"/>
        <v>222</v>
      </c>
      <c r="W40" s="5">
        <f t="shared" si="28"/>
        <v>216</v>
      </c>
      <c r="X40" s="5">
        <f t="shared" si="28"/>
        <v>213</v>
      </c>
      <c r="Y40" s="5">
        <v>207</v>
      </c>
    </row>
    <row r="41" spans="1:25" s="16" customFormat="1" ht="12" customHeight="1" x14ac:dyDescent="0.2">
      <c r="A41" s="72" t="s">
        <v>29</v>
      </c>
      <c r="B41" s="72"/>
      <c r="C41" s="6">
        <f>C80+C81+C84+C85+C86+C88+C90+C91+C94+C95+C99+C100+C104+C106+C108+C109+C114+C115</f>
        <v>77</v>
      </c>
      <c r="D41" s="6">
        <f t="shared" ref="D41:X41" si="29">D80+D81+D84+D85+D86+D88+D90+D91+D94+D95+D99+D100+D104+D106+D108+D109+D114+D115</f>
        <v>64</v>
      </c>
      <c r="E41" s="6">
        <f t="shared" si="29"/>
        <v>62</v>
      </c>
      <c r="F41" s="6">
        <f t="shared" si="29"/>
        <v>58</v>
      </c>
      <c r="G41" s="6">
        <f t="shared" si="29"/>
        <v>47</v>
      </c>
      <c r="H41" s="6">
        <f t="shared" si="29"/>
        <v>41</v>
      </c>
      <c r="I41" s="6">
        <f t="shared" si="29"/>
        <v>40</v>
      </c>
      <c r="J41" s="6">
        <f t="shared" si="29"/>
        <v>47</v>
      </c>
      <c r="K41" s="6">
        <f t="shared" si="29"/>
        <v>43</v>
      </c>
      <c r="L41" s="6">
        <f t="shared" si="29"/>
        <v>51</v>
      </c>
      <c r="M41" s="6">
        <f t="shared" si="29"/>
        <v>48</v>
      </c>
      <c r="N41" s="6">
        <f t="shared" si="29"/>
        <v>51</v>
      </c>
      <c r="O41" s="6">
        <f t="shared" si="29"/>
        <v>55</v>
      </c>
      <c r="P41" s="6">
        <f t="shared" si="29"/>
        <v>57</v>
      </c>
      <c r="Q41" s="6">
        <f t="shared" si="29"/>
        <v>65</v>
      </c>
      <c r="R41" s="6">
        <f t="shared" si="29"/>
        <v>68</v>
      </c>
      <c r="S41" s="6">
        <f t="shared" si="29"/>
        <v>72</v>
      </c>
      <c r="T41" s="6">
        <f t="shared" si="29"/>
        <v>72</v>
      </c>
      <c r="U41" s="6">
        <f t="shared" si="29"/>
        <v>70</v>
      </c>
      <c r="V41" s="6">
        <f t="shared" si="29"/>
        <v>68</v>
      </c>
      <c r="W41" s="6">
        <f t="shared" si="29"/>
        <v>65</v>
      </c>
      <c r="X41" s="6">
        <f t="shared" si="29"/>
        <v>66</v>
      </c>
      <c r="Y41" s="6">
        <v>65</v>
      </c>
    </row>
    <row r="42" spans="1:25" s="16" customFormat="1" ht="12" customHeight="1" x14ac:dyDescent="0.2">
      <c r="A42" s="83" t="s">
        <v>30</v>
      </c>
      <c r="B42" s="83"/>
      <c r="C42" s="6">
        <f t="shared" ref="C42:X42" si="30">C43+C44</f>
        <v>81</v>
      </c>
      <c r="D42" s="6">
        <f t="shared" si="30"/>
        <v>70</v>
      </c>
      <c r="E42" s="6">
        <f t="shared" si="30"/>
        <v>70</v>
      </c>
      <c r="F42" s="6">
        <f t="shared" si="30"/>
        <v>63</v>
      </c>
      <c r="G42" s="6">
        <f t="shared" si="30"/>
        <v>59</v>
      </c>
      <c r="H42" s="6">
        <f t="shared" si="30"/>
        <v>59</v>
      </c>
      <c r="I42" s="6">
        <f t="shared" si="30"/>
        <v>59</v>
      </c>
      <c r="J42" s="6">
        <f t="shared" si="30"/>
        <v>62</v>
      </c>
      <c r="K42" s="6">
        <f t="shared" si="30"/>
        <v>59</v>
      </c>
      <c r="L42" s="6">
        <f t="shared" si="30"/>
        <v>72</v>
      </c>
      <c r="M42" s="6">
        <f t="shared" si="30"/>
        <v>71</v>
      </c>
      <c r="N42" s="6">
        <f t="shared" si="30"/>
        <v>75</v>
      </c>
      <c r="O42" s="6">
        <f t="shared" si="30"/>
        <v>76</v>
      </c>
      <c r="P42" s="6">
        <f t="shared" si="30"/>
        <v>76</v>
      </c>
      <c r="Q42" s="6">
        <f t="shared" si="30"/>
        <v>76</v>
      </c>
      <c r="R42" s="6">
        <f t="shared" si="30"/>
        <v>74</v>
      </c>
      <c r="S42" s="6">
        <f t="shared" si="30"/>
        <v>76</v>
      </c>
      <c r="T42" s="6">
        <f t="shared" si="30"/>
        <v>73</v>
      </c>
      <c r="U42" s="6">
        <f t="shared" si="30"/>
        <v>69</v>
      </c>
      <c r="V42" s="6">
        <f t="shared" si="30"/>
        <v>73</v>
      </c>
      <c r="W42" s="6">
        <f t="shared" si="30"/>
        <v>72</v>
      </c>
      <c r="X42" s="6">
        <f t="shared" si="30"/>
        <v>68</v>
      </c>
      <c r="Y42" s="6">
        <v>66</v>
      </c>
    </row>
    <row r="43" spans="1:25" s="16" customFormat="1" ht="12" customHeight="1" x14ac:dyDescent="0.2">
      <c r="A43" s="13"/>
      <c r="B43" s="8" t="s">
        <v>31</v>
      </c>
      <c r="C43" s="6">
        <f>C74+C98+C89+C152+C93+C96+C110</f>
        <v>41</v>
      </c>
      <c r="D43" s="6">
        <f t="shared" ref="D43:X43" si="31">D74+D98+D89+D152+D93+D96+D110</f>
        <v>38</v>
      </c>
      <c r="E43" s="6">
        <f t="shared" si="31"/>
        <v>38</v>
      </c>
      <c r="F43" s="6">
        <f t="shared" si="31"/>
        <v>30</v>
      </c>
      <c r="G43" s="6">
        <f t="shared" si="31"/>
        <v>29</v>
      </c>
      <c r="H43" s="6">
        <f t="shared" si="31"/>
        <v>29</v>
      </c>
      <c r="I43" s="6">
        <f t="shared" si="31"/>
        <v>29</v>
      </c>
      <c r="J43" s="6">
        <f t="shared" si="31"/>
        <v>31</v>
      </c>
      <c r="K43" s="6">
        <f t="shared" si="31"/>
        <v>29</v>
      </c>
      <c r="L43" s="6">
        <f t="shared" si="31"/>
        <v>34</v>
      </c>
      <c r="M43" s="6">
        <f t="shared" si="31"/>
        <v>35</v>
      </c>
      <c r="N43" s="6">
        <f t="shared" si="31"/>
        <v>39</v>
      </c>
      <c r="O43" s="6">
        <f t="shared" si="31"/>
        <v>39</v>
      </c>
      <c r="P43" s="6">
        <f t="shared" si="31"/>
        <v>41</v>
      </c>
      <c r="Q43" s="6">
        <f t="shared" si="31"/>
        <v>41</v>
      </c>
      <c r="R43" s="6">
        <f t="shared" si="31"/>
        <v>41</v>
      </c>
      <c r="S43" s="6">
        <f t="shared" si="31"/>
        <v>38</v>
      </c>
      <c r="T43" s="6">
        <f t="shared" si="31"/>
        <v>35</v>
      </c>
      <c r="U43" s="6">
        <f t="shared" si="31"/>
        <v>34</v>
      </c>
      <c r="V43" s="6">
        <f t="shared" si="31"/>
        <v>38</v>
      </c>
      <c r="W43" s="6">
        <f t="shared" si="31"/>
        <v>39</v>
      </c>
      <c r="X43" s="6">
        <f t="shared" si="31"/>
        <v>36</v>
      </c>
      <c r="Y43" s="6">
        <v>34</v>
      </c>
    </row>
    <row r="44" spans="1:25" s="16" customFormat="1" ht="12" customHeight="1" x14ac:dyDescent="0.2">
      <c r="A44" s="13"/>
      <c r="B44" s="8" t="s">
        <v>32</v>
      </c>
      <c r="C44" s="6">
        <f>C82+C103+C105</f>
        <v>40</v>
      </c>
      <c r="D44" s="6">
        <f t="shared" ref="D44:X44" si="32">D82+D103+D105</f>
        <v>32</v>
      </c>
      <c r="E44" s="6">
        <f t="shared" si="32"/>
        <v>32</v>
      </c>
      <c r="F44" s="6">
        <f t="shared" si="32"/>
        <v>33</v>
      </c>
      <c r="G44" s="6">
        <f t="shared" si="32"/>
        <v>30</v>
      </c>
      <c r="H44" s="6">
        <f t="shared" si="32"/>
        <v>30</v>
      </c>
      <c r="I44" s="6">
        <f t="shared" si="32"/>
        <v>30</v>
      </c>
      <c r="J44" s="6">
        <f t="shared" si="32"/>
        <v>31</v>
      </c>
      <c r="K44" s="6">
        <f t="shared" si="32"/>
        <v>30</v>
      </c>
      <c r="L44" s="6">
        <f t="shared" si="32"/>
        <v>38</v>
      </c>
      <c r="M44" s="6">
        <f t="shared" si="32"/>
        <v>36</v>
      </c>
      <c r="N44" s="6">
        <f t="shared" si="32"/>
        <v>36</v>
      </c>
      <c r="O44" s="6">
        <f t="shared" si="32"/>
        <v>37</v>
      </c>
      <c r="P44" s="6">
        <f t="shared" si="32"/>
        <v>35</v>
      </c>
      <c r="Q44" s="6">
        <f t="shared" si="32"/>
        <v>35</v>
      </c>
      <c r="R44" s="6">
        <f t="shared" si="32"/>
        <v>33</v>
      </c>
      <c r="S44" s="6">
        <f t="shared" si="32"/>
        <v>38</v>
      </c>
      <c r="T44" s="6">
        <f t="shared" si="32"/>
        <v>38</v>
      </c>
      <c r="U44" s="6">
        <f t="shared" si="32"/>
        <v>35</v>
      </c>
      <c r="V44" s="6">
        <f t="shared" si="32"/>
        <v>35</v>
      </c>
      <c r="W44" s="6">
        <f t="shared" si="32"/>
        <v>33</v>
      </c>
      <c r="X44" s="6">
        <f t="shared" si="32"/>
        <v>32</v>
      </c>
      <c r="Y44" s="6">
        <v>32</v>
      </c>
    </row>
    <row r="45" spans="1:25" s="16" customFormat="1" ht="12" customHeight="1" x14ac:dyDescent="0.2">
      <c r="A45" s="72" t="s">
        <v>33</v>
      </c>
      <c r="B45" s="72"/>
      <c r="C45" s="6">
        <f t="shared" ref="C45:X45" si="33">C46+C47+C48</f>
        <v>83</v>
      </c>
      <c r="D45" s="6">
        <f t="shared" si="33"/>
        <v>72</v>
      </c>
      <c r="E45" s="6">
        <f t="shared" si="33"/>
        <v>70</v>
      </c>
      <c r="F45" s="6">
        <f t="shared" si="33"/>
        <v>63</v>
      </c>
      <c r="G45" s="6">
        <f t="shared" si="33"/>
        <v>63</v>
      </c>
      <c r="H45" s="6">
        <f t="shared" si="33"/>
        <v>63</v>
      </c>
      <c r="I45" s="6">
        <f t="shared" si="33"/>
        <v>64</v>
      </c>
      <c r="J45" s="6">
        <f t="shared" si="33"/>
        <v>65</v>
      </c>
      <c r="K45" s="6">
        <f t="shared" si="33"/>
        <v>69</v>
      </c>
      <c r="L45" s="6">
        <f t="shared" si="33"/>
        <v>73</v>
      </c>
      <c r="M45" s="6">
        <f t="shared" si="33"/>
        <v>70</v>
      </c>
      <c r="N45" s="6">
        <f t="shared" si="33"/>
        <v>69</v>
      </c>
      <c r="O45" s="6">
        <f t="shared" si="33"/>
        <v>70</v>
      </c>
      <c r="P45" s="6">
        <f t="shared" si="33"/>
        <v>67</v>
      </c>
      <c r="Q45" s="6">
        <f t="shared" si="33"/>
        <v>78</v>
      </c>
      <c r="R45" s="6">
        <f t="shared" si="33"/>
        <v>76</v>
      </c>
      <c r="S45" s="6">
        <f t="shared" si="33"/>
        <v>80</v>
      </c>
      <c r="T45" s="6">
        <f t="shared" si="33"/>
        <v>82</v>
      </c>
      <c r="U45" s="6">
        <f t="shared" si="33"/>
        <v>83</v>
      </c>
      <c r="V45" s="6">
        <f t="shared" si="33"/>
        <v>81</v>
      </c>
      <c r="W45" s="6">
        <f t="shared" si="33"/>
        <v>79</v>
      </c>
      <c r="X45" s="6">
        <f t="shared" si="33"/>
        <v>79</v>
      </c>
      <c r="Y45" s="6">
        <v>76</v>
      </c>
    </row>
    <row r="46" spans="1:25" s="16" customFormat="1" ht="12" customHeight="1" x14ac:dyDescent="0.2">
      <c r="A46" s="13"/>
      <c r="B46" s="8" t="s">
        <v>34</v>
      </c>
      <c r="C46" s="6">
        <f>+C70+C71+C79+C97</f>
        <v>22</v>
      </c>
      <c r="D46" s="6">
        <f t="shared" ref="D46:X46" si="34">+D70+D71+D79+D97</f>
        <v>21</v>
      </c>
      <c r="E46" s="6">
        <f t="shared" si="34"/>
        <v>19</v>
      </c>
      <c r="F46" s="6">
        <f t="shared" si="34"/>
        <v>18</v>
      </c>
      <c r="G46" s="6">
        <f t="shared" si="34"/>
        <v>18</v>
      </c>
      <c r="H46" s="6">
        <f t="shared" si="34"/>
        <v>19</v>
      </c>
      <c r="I46" s="6">
        <f t="shared" si="34"/>
        <v>19</v>
      </c>
      <c r="J46" s="6">
        <f t="shared" si="34"/>
        <v>18</v>
      </c>
      <c r="K46" s="6">
        <f t="shared" si="34"/>
        <v>17</v>
      </c>
      <c r="L46" s="6">
        <f t="shared" si="34"/>
        <v>20</v>
      </c>
      <c r="M46" s="6">
        <f t="shared" si="34"/>
        <v>20</v>
      </c>
      <c r="N46" s="6">
        <f t="shared" si="34"/>
        <v>18</v>
      </c>
      <c r="O46" s="6">
        <f t="shared" si="34"/>
        <v>18</v>
      </c>
      <c r="P46" s="6">
        <f t="shared" si="34"/>
        <v>16</v>
      </c>
      <c r="Q46" s="6">
        <f t="shared" si="34"/>
        <v>18</v>
      </c>
      <c r="R46" s="6">
        <f t="shared" si="34"/>
        <v>18</v>
      </c>
      <c r="S46" s="6">
        <f t="shared" si="34"/>
        <v>18</v>
      </c>
      <c r="T46" s="6">
        <f t="shared" si="34"/>
        <v>19</v>
      </c>
      <c r="U46" s="6">
        <f t="shared" si="34"/>
        <v>20</v>
      </c>
      <c r="V46" s="6">
        <f t="shared" si="34"/>
        <v>21</v>
      </c>
      <c r="W46" s="6">
        <f t="shared" si="34"/>
        <v>21</v>
      </c>
      <c r="X46" s="6">
        <f t="shared" si="34"/>
        <v>21</v>
      </c>
      <c r="Y46" s="6">
        <v>21</v>
      </c>
    </row>
    <row r="47" spans="1:25" s="16" customFormat="1" ht="12" customHeight="1" x14ac:dyDescent="0.2">
      <c r="A47" s="13"/>
      <c r="B47" s="8" t="s">
        <v>35</v>
      </c>
      <c r="C47" s="6">
        <f>C73+C75+C87+C102+C107+C111</f>
        <v>41</v>
      </c>
      <c r="D47" s="6">
        <f t="shared" ref="D47:X47" si="35">D73+D75+D87+D102+D107+D111</f>
        <v>36</v>
      </c>
      <c r="E47" s="6">
        <f t="shared" si="35"/>
        <v>36</v>
      </c>
      <c r="F47" s="6">
        <f t="shared" si="35"/>
        <v>31</v>
      </c>
      <c r="G47" s="6">
        <f t="shared" si="35"/>
        <v>31</v>
      </c>
      <c r="H47" s="6">
        <f t="shared" si="35"/>
        <v>31</v>
      </c>
      <c r="I47" s="6">
        <f t="shared" si="35"/>
        <v>32</v>
      </c>
      <c r="J47" s="6">
        <f t="shared" si="35"/>
        <v>33</v>
      </c>
      <c r="K47" s="6">
        <f t="shared" si="35"/>
        <v>35</v>
      </c>
      <c r="L47" s="6">
        <f t="shared" si="35"/>
        <v>37</v>
      </c>
      <c r="M47" s="6">
        <f t="shared" si="35"/>
        <v>36</v>
      </c>
      <c r="N47" s="6">
        <f t="shared" si="35"/>
        <v>35</v>
      </c>
      <c r="O47" s="6">
        <f t="shared" si="35"/>
        <v>37</v>
      </c>
      <c r="P47" s="6">
        <f t="shared" si="35"/>
        <v>34</v>
      </c>
      <c r="Q47" s="6">
        <f t="shared" si="35"/>
        <v>39</v>
      </c>
      <c r="R47" s="6">
        <f t="shared" si="35"/>
        <v>38</v>
      </c>
      <c r="S47" s="6">
        <f t="shared" si="35"/>
        <v>40</v>
      </c>
      <c r="T47" s="6">
        <f t="shared" si="35"/>
        <v>42</v>
      </c>
      <c r="U47" s="6">
        <f t="shared" si="35"/>
        <v>42</v>
      </c>
      <c r="V47" s="6">
        <f t="shared" si="35"/>
        <v>42</v>
      </c>
      <c r="W47" s="6">
        <f t="shared" si="35"/>
        <v>41</v>
      </c>
      <c r="X47" s="6">
        <f t="shared" si="35"/>
        <v>39</v>
      </c>
      <c r="Y47" s="6">
        <v>38</v>
      </c>
    </row>
    <row r="48" spans="1:25" s="16" customFormat="1" ht="12" customHeight="1" x14ac:dyDescent="0.2">
      <c r="A48" s="13"/>
      <c r="B48" s="13" t="s">
        <v>36</v>
      </c>
      <c r="C48" s="11">
        <f>C69+C76+C83+C92+C101+C113</f>
        <v>20</v>
      </c>
      <c r="D48" s="11">
        <f t="shared" ref="D48:X48" si="36">D69+D76+D83+D92+D101+D113</f>
        <v>15</v>
      </c>
      <c r="E48" s="11">
        <f t="shared" si="36"/>
        <v>15</v>
      </c>
      <c r="F48" s="11">
        <f t="shared" si="36"/>
        <v>14</v>
      </c>
      <c r="G48" s="11">
        <f t="shared" si="36"/>
        <v>14</v>
      </c>
      <c r="H48" s="11">
        <f t="shared" si="36"/>
        <v>13</v>
      </c>
      <c r="I48" s="11">
        <f t="shared" si="36"/>
        <v>13</v>
      </c>
      <c r="J48" s="11">
        <f t="shared" si="36"/>
        <v>14</v>
      </c>
      <c r="K48" s="11">
        <f t="shared" si="36"/>
        <v>17</v>
      </c>
      <c r="L48" s="11">
        <f t="shared" si="36"/>
        <v>16</v>
      </c>
      <c r="M48" s="11">
        <f t="shared" si="36"/>
        <v>14</v>
      </c>
      <c r="N48" s="11">
        <f t="shared" si="36"/>
        <v>16</v>
      </c>
      <c r="O48" s="11">
        <f t="shared" si="36"/>
        <v>15</v>
      </c>
      <c r="P48" s="11">
        <f t="shared" si="36"/>
        <v>17</v>
      </c>
      <c r="Q48" s="11">
        <f t="shared" si="36"/>
        <v>21</v>
      </c>
      <c r="R48" s="11">
        <f t="shared" si="36"/>
        <v>20</v>
      </c>
      <c r="S48" s="11">
        <f t="shared" si="36"/>
        <v>22</v>
      </c>
      <c r="T48" s="11">
        <f t="shared" si="36"/>
        <v>21</v>
      </c>
      <c r="U48" s="11">
        <f t="shared" si="36"/>
        <v>21</v>
      </c>
      <c r="V48" s="11">
        <f t="shared" si="36"/>
        <v>18</v>
      </c>
      <c r="W48" s="11">
        <f t="shared" si="36"/>
        <v>17</v>
      </c>
      <c r="X48" s="11">
        <f t="shared" si="36"/>
        <v>19</v>
      </c>
      <c r="Y48" s="11">
        <v>17</v>
      </c>
    </row>
    <row r="49" spans="1:25" s="16" customFormat="1" ht="12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9" customFormat="1" ht="12" customHeight="1" x14ac:dyDescent="0.2">
      <c r="A50" s="74" t="s">
        <v>37</v>
      </c>
      <c r="B50" s="74"/>
      <c r="C50" s="5">
        <f t="shared" ref="C50:X50" si="37">C51+C52+C53</f>
        <v>264</v>
      </c>
      <c r="D50" s="5">
        <f t="shared" si="37"/>
        <v>254</v>
      </c>
      <c r="E50" s="5">
        <f t="shared" si="37"/>
        <v>248</v>
      </c>
      <c r="F50" s="5">
        <f t="shared" si="37"/>
        <v>224</v>
      </c>
      <c r="G50" s="5">
        <f t="shared" si="37"/>
        <v>213</v>
      </c>
      <c r="H50" s="5">
        <f t="shared" si="37"/>
        <v>194</v>
      </c>
      <c r="I50" s="5">
        <f t="shared" si="37"/>
        <v>191</v>
      </c>
      <c r="J50" s="5">
        <f t="shared" si="37"/>
        <v>187</v>
      </c>
      <c r="K50" s="5">
        <f t="shared" si="37"/>
        <v>191</v>
      </c>
      <c r="L50" s="5">
        <f t="shared" si="37"/>
        <v>202</v>
      </c>
      <c r="M50" s="5">
        <f t="shared" si="37"/>
        <v>195</v>
      </c>
      <c r="N50" s="5">
        <f t="shared" si="37"/>
        <v>202</v>
      </c>
      <c r="O50" s="5">
        <f t="shared" si="37"/>
        <v>204</v>
      </c>
      <c r="P50" s="5">
        <f t="shared" si="37"/>
        <v>194</v>
      </c>
      <c r="Q50" s="5">
        <f t="shared" si="37"/>
        <v>201</v>
      </c>
      <c r="R50" s="5">
        <f t="shared" si="37"/>
        <v>199</v>
      </c>
      <c r="S50" s="5">
        <f t="shared" si="37"/>
        <v>199</v>
      </c>
      <c r="T50" s="5">
        <f t="shared" si="37"/>
        <v>196</v>
      </c>
      <c r="U50" s="5">
        <f t="shared" si="37"/>
        <v>197</v>
      </c>
      <c r="V50" s="5">
        <f t="shared" si="37"/>
        <v>196</v>
      </c>
      <c r="W50" s="5">
        <f t="shared" si="37"/>
        <v>195</v>
      </c>
      <c r="X50" s="5">
        <f t="shared" si="37"/>
        <v>193</v>
      </c>
      <c r="Y50" s="5">
        <v>192</v>
      </c>
    </row>
    <row r="51" spans="1:25" s="16" customFormat="1" ht="12" customHeight="1" x14ac:dyDescent="0.2">
      <c r="A51" s="72" t="s">
        <v>38</v>
      </c>
      <c r="B51" s="72"/>
      <c r="C51" s="6">
        <f t="shared" ref="C51:X51" si="38">C56+C59+C62+C66</f>
        <v>38</v>
      </c>
      <c r="D51" s="6">
        <f t="shared" si="38"/>
        <v>35</v>
      </c>
      <c r="E51" s="6">
        <f t="shared" si="38"/>
        <v>35</v>
      </c>
      <c r="F51" s="6">
        <f t="shared" si="38"/>
        <v>32</v>
      </c>
      <c r="G51" s="6">
        <f t="shared" si="38"/>
        <v>29</v>
      </c>
      <c r="H51" s="6">
        <f t="shared" si="38"/>
        <v>22</v>
      </c>
      <c r="I51" s="6">
        <f t="shared" si="38"/>
        <v>22</v>
      </c>
      <c r="J51" s="6">
        <f t="shared" si="38"/>
        <v>25</v>
      </c>
      <c r="K51" s="6">
        <f t="shared" si="38"/>
        <v>21</v>
      </c>
      <c r="L51" s="6">
        <f t="shared" si="38"/>
        <v>21</v>
      </c>
      <c r="M51" s="6">
        <f t="shared" si="38"/>
        <v>19</v>
      </c>
      <c r="N51" s="6">
        <f t="shared" si="38"/>
        <v>18</v>
      </c>
      <c r="O51" s="6">
        <f t="shared" si="38"/>
        <v>18</v>
      </c>
      <c r="P51" s="6">
        <f t="shared" si="38"/>
        <v>16</v>
      </c>
      <c r="Q51" s="6">
        <f t="shared" si="38"/>
        <v>18</v>
      </c>
      <c r="R51" s="6">
        <f t="shared" si="38"/>
        <v>17</v>
      </c>
      <c r="S51" s="6">
        <f t="shared" si="38"/>
        <v>17</v>
      </c>
      <c r="T51" s="6">
        <f t="shared" si="38"/>
        <v>15</v>
      </c>
      <c r="U51" s="6">
        <f t="shared" si="38"/>
        <v>16</v>
      </c>
      <c r="V51" s="6">
        <f t="shared" si="38"/>
        <v>16</v>
      </c>
      <c r="W51" s="6">
        <f t="shared" si="38"/>
        <v>14</v>
      </c>
      <c r="X51" s="6">
        <f t="shared" si="38"/>
        <v>13</v>
      </c>
      <c r="Y51" s="6">
        <v>14</v>
      </c>
    </row>
    <row r="52" spans="1:25" s="16" customFormat="1" ht="12" customHeight="1" x14ac:dyDescent="0.2">
      <c r="A52" s="72" t="s">
        <v>39</v>
      </c>
      <c r="B52" s="72"/>
      <c r="C52" s="6">
        <f>C72+C77+C78+C60+C61+C63+C64+C65+C112</f>
        <v>162</v>
      </c>
      <c r="D52" s="6">
        <f t="shared" ref="D52:X52" si="39">D72+D77+D78+D60+D61+D63+D64+D65+D112</f>
        <v>155</v>
      </c>
      <c r="E52" s="6">
        <f t="shared" si="39"/>
        <v>149</v>
      </c>
      <c r="F52" s="6">
        <f t="shared" si="39"/>
        <v>134</v>
      </c>
      <c r="G52" s="6">
        <f t="shared" si="39"/>
        <v>127</v>
      </c>
      <c r="H52" s="6">
        <f t="shared" si="39"/>
        <v>115</v>
      </c>
      <c r="I52" s="6">
        <f t="shared" si="39"/>
        <v>116</v>
      </c>
      <c r="J52" s="6">
        <f t="shared" si="39"/>
        <v>115</v>
      </c>
      <c r="K52" s="6">
        <f t="shared" si="39"/>
        <v>117</v>
      </c>
      <c r="L52" s="6">
        <f t="shared" si="39"/>
        <v>121</v>
      </c>
      <c r="M52" s="6">
        <f t="shared" si="39"/>
        <v>117</v>
      </c>
      <c r="N52" s="6">
        <f t="shared" si="39"/>
        <v>128</v>
      </c>
      <c r="O52" s="6">
        <f t="shared" si="39"/>
        <v>128</v>
      </c>
      <c r="P52" s="6">
        <f t="shared" si="39"/>
        <v>121</v>
      </c>
      <c r="Q52" s="6">
        <f t="shared" si="39"/>
        <v>123</v>
      </c>
      <c r="R52" s="6">
        <f t="shared" si="39"/>
        <v>122</v>
      </c>
      <c r="S52" s="6">
        <f t="shared" si="39"/>
        <v>122</v>
      </c>
      <c r="T52" s="6">
        <f t="shared" si="39"/>
        <v>122</v>
      </c>
      <c r="U52" s="6">
        <f t="shared" si="39"/>
        <v>124</v>
      </c>
      <c r="V52" s="6">
        <f t="shared" si="39"/>
        <v>122</v>
      </c>
      <c r="W52" s="6">
        <f t="shared" si="39"/>
        <v>123</v>
      </c>
      <c r="X52" s="6">
        <f t="shared" si="39"/>
        <v>125</v>
      </c>
      <c r="Y52" s="6">
        <v>123</v>
      </c>
    </row>
    <row r="53" spans="1:25" s="16" customFormat="1" ht="12" customHeight="1" x14ac:dyDescent="0.2">
      <c r="A53" s="73" t="s">
        <v>40</v>
      </c>
      <c r="B53" s="73"/>
      <c r="C53" s="11">
        <f>C58+C57</f>
        <v>64</v>
      </c>
      <c r="D53" s="11">
        <f t="shared" ref="D53:X53" si="40">D58+D57</f>
        <v>64</v>
      </c>
      <c r="E53" s="11">
        <f t="shared" si="40"/>
        <v>64</v>
      </c>
      <c r="F53" s="11">
        <f t="shared" si="40"/>
        <v>58</v>
      </c>
      <c r="G53" s="11">
        <f t="shared" si="40"/>
        <v>57</v>
      </c>
      <c r="H53" s="11">
        <f t="shared" si="40"/>
        <v>57</v>
      </c>
      <c r="I53" s="11">
        <f t="shared" si="40"/>
        <v>53</v>
      </c>
      <c r="J53" s="11">
        <f t="shared" si="40"/>
        <v>47</v>
      </c>
      <c r="K53" s="11">
        <f t="shared" si="40"/>
        <v>53</v>
      </c>
      <c r="L53" s="11">
        <f t="shared" si="40"/>
        <v>60</v>
      </c>
      <c r="M53" s="11">
        <f t="shared" si="40"/>
        <v>59</v>
      </c>
      <c r="N53" s="11">
        <f t="shared" si="40"/>
        <v>56</v>
      </c>
      <c r="O53" s="11">
        <f t="shared" si="40"/>
        <v>58</v>
      </c>
      <c r="P53" s="11">
        <f t="shared" si="40"/>
        <v>57</v>
      </c>
      <c r="Q53" s="11">
        <f t="shared" si="40"/>
        <v>60</v>
      </c>
      <c r="R53" s="11">
        <f t="shared" si="40"/>
        <v>60</v>
      </c>
      <c r="S53" s="11">
        <f t="shared" si="40"/>
        <v>60</v>
      </c>
      <c r="T53" s="11">
        <f t="shared" si="40"/>
        <v>59</v>
      </c>
      <c r="U53" s="11">
        <f t="shared" si="40"/>
        <v>57</v>
      </c>
      <c r="V53" s="11">
        <f t="shared" si="40"/>
        <v>58</v>
      </c>
      <c r="W53" s="11">
        <f t="shared" si="40"/>
        <v>58</v>
      </c>
      <c r="X53" s="11">
        <f t="shared" si="40"/>
        <v>55</v>
      </c>
      <c r="Y53" s="11">
        <v>55</v>
      </c>
    </row>
    <row r="54" spans="1:25" s="16" customFormat="1" ht="12" customHeight="1" x14ac:dyDescent="0.2">
      <c r="A54" s="9"/>
      <c r="B54" s="6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16" customFormat="1" ht="12" customHeight="1" x14ac:dyDescent="0.2">
      <c r="A55" s="84" t="s">
        <v>41</v>
      </c>
      <c r="B55" s="84"/>
      <c r="C55" s="4">
        <f t="shared" ref="C55:X55" si="41">SUM(C56:C66)</f>
        <v>240</v>
      </c>
      <c r="D55" s="4">
        <f t="shared" si="41"/>
        <v>232</v>
      </c>
      <c r="E55" s="4">
        <f t="shared" si="41"/>
        <v>226</v>
      </c>
      <c r="F55" s="4">
        <f t="shared" si="41"/>
        <v>205</v>
      </c>
      <c r="G55" s="4">
        <f t="shared" si="41"/>
        <v>195</v>
      </c>
      <c r="H55" s="4">
        <f t="shared" si="41"/>
        <v>177</v>
      </c>
      <c r="I55" s="4">
        <f t="shared" si="41"/>
        <v>174</v>
      </c>
      <c r="J55" s="4">
        <f t="shared" si="41"/>
        <v>174</v>
      </c>
      <c r="K55" s="4">
        <f t="shared" si="41"/>
        <v>177</v>
      </c>
      <c r="L55" s="4">
        <f t="shared" si="41"/>
        <v>185</v>
      </c>
      <c r="M55" s="4">
        <f t="shared" si="41"/>
        <v>178</v>
      </c>
      <c r="N55" s="4">
        <f t="shared" si="41"/>
        <v>184</v>
      </c>
      <c r="O55" s="4">
        <f t="shared" si="41"/>
        <v>187</v>
      </c>
      <c r="P55" s="4">
        <f t="shared" si="41"/>
        <v>177</v>
      </c>
      <c r="Q55" s="4">
        <f t="shared" si="41"/>
        <v>184</v>
      </c>
      <c r="R55" s="4">
        <f t="shared" si="41"/>
        <v>182</v>
      </c>
      <c r="S55" s="4">
        <f t="shared" si="41"/>
        <v>182</v>
      </c>
      <c r="T55" s="4">
        <f t="shared" si="41"/>
        <v>179</v>
      </c>
      <c r="U55" s="4">
        <f t="shared" si="41"/>
        <v>180</v>
      </c>
      <c r="V55" s="4">
        <f t="shared" si="41"/>
        <v>179</v>
      </c>
      <c r="W55" s="4">
        <f t="shared" si="41"/>
        <v>176</v>
      </c>
      <c r="X55" s="4">
        <f t="shared" si="41"/>
        <v>174</v>
      </c>
      <c r="Y55" s="4">
        <v>171</v>
      </c>
    </row>
    <row r="56" spans="1:25" s="16" customFormat="1" ht="12" customHeight="1" x14ac:dyDescent="0.2">
      <c r="A56" s="72" t="s">
        <v>42</v>
      </c>
      <c r="B56" s="72"/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6">
        <v>1</v>
      </c>
      <c r="I56" s="6">
        <v>1</v>
      </c>
      <c r="J56" s="6">
        <v>2</v>
      </c>
      <c r="K56" s="6">
        <v>1</v>
      </c>
      <c r="L56" s="6">
        <v>1</v>
      </c>
      <c r="M56" s="6">
        <v>1</v>
      </c>
      <c r="N56" s="6">
        <v>0</v>
      </c>
      <c r="O56" s="6">
        <v>0</v>
      </c>
      <c r="P56" s="6">
        <v>0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</row>
    <row r="57" spans="1:25" s="16" customFormat="1" ht="12" customHeight="1" x14ac:dyDescent="0.2">
      <c r="A57" s="72" t="s">
        <v>43</v>
      </c>
      <c r="B57" s="72"/>
      <c r="C57" s="6">
        <v>28</v>
      </c>
      <c r="D57" s="6">
        <v>27</v>
      </c>
      <c r="E57" s="6">
        <v>27</v>
      </c>
      <c r="F57" s="6">
        <v>26</v>
      </c>
      <c r="G57" s="6">
        <v>29</v>
      </c>
      <c r="H57" s="6">
        <v>31</v>
      </c>
      <c r="I57" s="6">
        <v>29</v>
      </c>
      <c r="J57" s="6">
        <v>24</v>
      </c>
      <c r="K57" s="6">
        <v>29</v>
      </c>
      <c r="L57" s="6">
        <v>34</v>
      </c>
      <c r="M57" s="6">
        <v>33</v>
      </c>
      <c r="N57" s="6">
        <v>31</v>
      </c>
      <c r="O57" s="6">
        <v>33</v>
      </c>
      <c r="P57" s="6">
        <v>31</v>
      </c>
      <c r="Q57" s="6">
        <v>34</v>
      </c>
      <c r="R57" s="6">
        <v>33</v>
      </c>
      <c r="S57" s="6">
        <v>32</v>
      </c>
      <c r="T57" s="6">
        <v>32</v>
      </c>
      <c r="U57" s="6">
        <v>30</v>
      </c>
      <c r="V57" s="6">
        <v>32</v>
      </c>
      <c r="W57" s="6">
        <v>31</v>
      </c>
      <c r="X57" s="6">
        <v>29</v>
      </c>
      <c r="Y57" s="6">
        <v>29</v>
      </c>
    </row>
    <row r="58" spans="1:25" s="16" customFormat="1" ht="12" customHeight="1" x14ac:dyDescent="0.2">
      <c r="A58" s="72" t="s">
        <v>44</v>
      </c>
      <c r="B58" s="72"/>
      <c r="C58" s="6">
        <v>36</v>
      </c>
      <c r="D58" s="6">
        <v>37</v>
      </c>
      <c r="E58" s="6">
        <v>37</v>
      </c>
      <c r="F58" s="6">
        <v>32</v>
      </c>
      <c r="G58" s="6">
        <v>28</v>
      </c>
      <c r="H58" s="6">
        <v>26</v>
      </c>
      <c r="I58" s="6">
        <v>24</v>
      </c>
      <c r="J58" s="6">
        <v>23</v>
      </c>
      <c r="K58" s="6">
        <v>24</v>
      </c>
      <c r="L58" s="6">
        <v>26</v>
      </c>
      <c r="M58" s="6">
        <v>26</v>
      </c>
      <c r="N58" s="6">
        <v>25</v>
      </c>
      <c r="O58" s="6">
        <v>25</v>
      </c>
      <c r="P58" s="6">
        <v>26</v>
      </c>
      <c r="Q58" s="6">
        <v>26</v>
      </c>
      <c r="R58" s="6">
        <v>27</v>
      </c>
      <c r="S58" s="6">
        <v>28</v>
      </c>
      <c r="T58" s="6">
        <v>27</v>
      </c>
      <c r="U58" s="6">
        <v>27</v>
      </c>
      <c r="V58" s="6">
        <v>26</v>
      </c>
      <c r="W58" s="6">
        <v>27</v>
      </c>
      <c r="X58" s="6">
        <v>26</v>
      </c>
      <c r="Y58" s="6">
        <v>26</v>
      </c>
    </row>
    <row r="59" spans="1:25" s="16" customFormat="1" ht="12" customHeight="1" x14ac:dyDescent="0.2">
      <c r="A59" s="72" t="s">
        <v>45</v>
      </c>
      <c r="B59" s="72"/>
      <c r="C59" s="6">
        <v>21</v>
      </c>
      <c r="D59" s="6">
        <v>19</v>
      </c>
      <c r="E59" s="6">
        <v>19</v>
      </c>
      <c r="F59" s="6">
        <v>18</v>
      </c>
      <c r="G59" s="6">
        <v>16</v>
      </c>
      <c r="H59" s="6">
        <v>14</v>
      </c>
      <c r="I59" s="6">
        <v>14</v>
      </c>
      <c r="J59" s="6">
        <v>14</v>
      </c>
      <c r="K59" s="6">
        <v>13</v>
      </c>
      <c r="L59" s="6">
        <v>13</v>
      </c>
      <c r="M59" s="6">
        <v>11</v>
      </c>
      <c r="N59" s="6">
        <v>11</v>
      </c>
      <c r="O59" s="6">
        <v>11</v>
      </c>
      <c r="P59" s="6">
        <v>11</v>
      </c>
      <c r="Q59" s="6">
        <v>11</v>
      </c>
      <c r="R59" s="6">
        <v>10</v>
      </c>
      <c r="S59" s="6">
        <v>10</v>
      </c>
      <c r="T59" s="6">
        <v>9</v>
      </c>
      <c r="U59" s="6">
        <v>10</v>
      </c>
      <c r="V59" s="6">
        <v>10</v>
      </c>
      <c r="W59" s="6">
        <v>8</v>
      </c>
      <c r="X59" s="6">
        <v>7</v>
      </c>
      <c r="Y59" s="6">
        <v>8</v>
      </c>
    </row>
    <row r="60" spans="1:25" s="16" customFormat="1" ht="12" customHeight="1" x14ac:dyDescent="0.2">
      <c r="A60" s="72" t="s">
        <v>46</v>
      </c>
      <c r="B60" s="72"/>
      <c r="C60" s="6">
        <v>12</v>
      </c>
      <c r="D60" s="6">
        <v>12</v>
      </c>
      <c r="E60" s="6">
        <v>10</v>
      </c>
      <c r="F60" s="6">
        <v>9</v>
      </c>
      <c r="G60" s="6">
        <v>9</v>
      </c>
      <c r="H60" s="6">
        <v>8</v>
      </c>
      <c r="I60" s="6">
        <v>7</v>
      </c>
      <c r="J60" s="6">
        <v>6</v>
      </c>
      <c r="K60" s="6">
        <v>7</v>
      </c>
      <c r="L60" s="6">
        <v>7</v>
      </c>
      <c r="M60" s="6">
        <v>7</v>
      </c>
      <c r="N60" s="6">
        <v>7</v>
      </c>
      <c r="O60" s="6">
        <v>8</v>
      </c>
      <c r="P60" s="6">
        <v>7</v>
      </c>
      <c r="Q60" s="6">
        <v>7</v>
      </c>
      <c r="R60" s="6">
        <v>7</v>
      </c>
      <c r="S60" s="6">
        <v>8</v>
      </c>
      <c r="T60" s="6">
        <v>8</v>
      </c>
      <c r="U60" s="6">
        <v>8</v>
      </c>
      <c r="V60" s="6">
        <v>7</v>
      </c>
      <c r="W60" s="6">
        <v>7</v>
      </c>
      <c r="X60" s="6">
        <v>7</v>
      </c>
      <c r="Y60" s="6">
        <v>5</v>
      </c>
    </row>
    <row r="61" spans="1:25" s="16" customFormat="1" ht="12" customHeight="1" x14ac:dyDescent="0.2">
      <c r="A61" s="72" t="s">
        <v>47</v>
      </c>
      <c r="B61" s="72"/>
      <c r="C61" s="6">
        <v>78</v>
      </c>
      <c r="D61" s="6">
        <v>76</v>
      </c>
      <c r="E61" s="6">
        <v>75</v>
      </c>
      <c r="F61" s="6">
        <v>63</v>
      </c>
      <c r="G61" s="6">
        <v>60</v>
      </c>
      <c r="H61" s="6">
        <v>55</v>
      </c>
      <c r="I61" s="6">
        <v>55</v>
      </c>
      <c r="J61" s="6">
        <v>60</v>
      </c>
      <c r="K61" s="6">
        <v>59</v>
      </c>
      <c r="L61" s="6">
        <v>58</v>
      </c>
      <c r="M61" s="6">
        <v>55</v>
      </c>
      <c r="N61" s="6">
        <v>60</v>
      </c>
      <c r="O61" s="6">
        <v>60</v>
      </c>
      <c r="P61" s="6">
        <v>59</v>
      </c>
      <c r="Q61" s="6">
        <v>63</v>
      </c>
      <c r="R61" s="6">
        <v>60</v>
      </c>
      <c r="S61" s="6">
        <v>57</v>
      </c>
      <c r="T61" s="6">
        <v>59</v>
      </c>
      <c r="U61" s="6">
        <v>58</v>
      </c>
      <c r="V61" s="6">
        <v>61</v>
      </c>
      <c r="W61" s="6">
        <v>60</v>
      </c>
      <c r="X61" s="6">
        <v>62</v>
      </c>
      <c r="Y61" s="6">
        <v>61</v>
      </c>
    </row>
    <row r="62" spans="1:25" s="16" customFormat="1" ht="12" customHeight="1" x14ac:dyDescent="0.2">
      <c r="A62" s="72" t="s">
        <v>48</v>
      </c>
      <c r="B62" s="72"/>
      <c r="C62" s="6">
        <v>11</v>
      </c>
      <c r="D62" s="6">
        <v>11</v>
      </c>
      <c r="E62" s="6">
        <v>11</v>
      </c>
      <c r="F62" s="6">
        <v>10</v>
      </c>
      <c r="G62" s="6">
        <v>9</v>
      </c>
      <c r="H62" s="6">
        <v>7</v>
      </c>
      <c r="I62" s="6">
        <v>7</v>
      </c>
      <c r="J62" s="6">
        <v>9</v>
      </c>
      <c r="K62" s="6">
        <v>7</v>
      </c>
      <c r="L62" s="6">
        <v>7</v>
      </c>
      <c r="M62" s="6">
        <v>7</v>
      </c>
      <c r="N62" s="6">
        <v>7</v>
      </c>
      <c r="O62" s="6">
        <v>7</v>
      </c>
      <c r="P62" s="6">
        <v>5</v>
      </c>
      <c r="Q62" s="6">
        <v>6</v>
      </c>
      <c r="R62" s="6">
        <v>6</v>
      </c>
      <c r="S62" s="6">
        <v>6</v>
      </c>
      <c r="T62" s="6">
        <v>5</v>
      </c>
      <c r="U62" s="6">
        <v>5</v>
      </c>
      <c r="V62" s="6">
        <v>5</v>
      </c>
      <c r="W62" s="6">
        <v>5</v>
      </c>
      <c r="X62" s="6">
        <v>5</v>
      </c>
      <c r="Y62" s="6">
        <v>5</v>
      </c>
    </row>
    <row r="63" spans="1:25" s="16" customFormat="1" ht="12" customHeight="1" x14ac:dyDescent="0.2">
      <c r="A63" s="72" t="s">
        <v>49</v>
      </c>
      <c r="B63" s="72"/>
      <c r="C63" s="6">
        <v>27</v>
      </c>
      <c r="D63" s="6">
        <v>26</v>
      </c>
      <c r="E63" s="6">
        <v>24</v>
      </c>
      <c r="F63" s="6">
        <v>25</v>
      </c>
      <c r="G63" s="6">
        <v>23</v>
      </c>
      <c r="H63" s="6">
        <v>20</v>
      </c>
      <c r="I63" s="6">
        <v>20</v>
      </c>
      <c r="J63" s="6">
        <v>19</v>
      </c>
      <c r="K63" s="6">
        <v>21</v>
      </c>
      <c r="L63" s="6">
        <v>21</v>
      </c>
      <c r="M63" s="6">
        <v>20</v>
      </c>
      <c r="N63" s="6">
        <v>22</v>
      </c>
      <c r="O63" s="6">
        <v>22</v>
      </c>
      <c r="P63" s="6">
        <v>18</v>
      </c>
      <c r="Q63" s="6">
        <v>18</v>
      </c>
      <c r="R63" s="6">
        <v>19</v>
      </c>
      <c r="S63" s="6">
        <v>19</v>
      </c>
      <c r="T63" s="6">
        <v>21</v>
      </c>
      <c r="U63" s="6">
        <v>21</v>
      </c>
      <c r="V63" s="6">
        <v>21</v>
      </c>
      <c r="W63" s="6">
        <v>21</v>
      </c>
      <c r="X63" s="6">
        <v>22</v>
      </c>
      <c r="Y63" s="6">
        <v>22</v>
      </c>
    </row>
    <row r="64" spans="1:25" s="16" customFormat="1" ht="12" customHeight="1" x14ac:dyDescent="0.2">
      <c r="A64" s="72" t="s">
        <v>50</v>
      </c>
      <c r="B64" s="72"/>
      <c r="C64" s="6">
        <v>10</v>
      </c>
      <c r="D64" s="6">
        <v>10</v>
      </c>
      <c r="E64" s="6">
        <v>10</v>
      </c>
      <c r="F64" s="6">
        <v>8</v>
      </c>
      <c r="G64" s="6">
        <v>9</v>
      </c>
      <c r="H64" s="6">
        <v>8</v>
      </c>
      <c r="I64" s="6">
        <v>9</v>
      </c>
      <c r="J64" s="6">
        <v>9</v>
      </c>
      <c r="K64" s="6">
        <v>7</v>
      </c>
      <c r="L64" s="6">
        <v>8</v>
      </c>
      <c r="M64" s="6">
        <v>8</v>
      </c>
      <c r="N64" s="6">
        <v>8</v>
      </c>
      <c r="O64" s="6">
        <v>8</v>
      </c>
      <c r="P64" s="6">
        <v>6</v>
      </c>
      <c r="Q64" s="6">
        <v>6</v>
      </c>
      <c r="R64" s="6">
        <v>6</v>
      </c>
      <c r="S64" s="6">
        <v>7</v>
      </c>
      <c r="T64" s="6">
        <v>7</v>
      </c>
      <c r="U64" s="6">
        <v>7</v>
      </c>
      <c r="V64" s="6">
        <v>7</v>
      </c>
      <c r="W64" s="6">
        <v>6</v>
      </c>
      <c r="X64" s="6">
        <v>6</v>
      </c>
      <c r="Y64" s="6">
        <v>5</v>
      </c>
    </row>
    <row r="65" spans="1:25" s="16" customFormat="1" ht="12" customHeight="1" x14ac:dyDescent="0.2">
      <c r="A65" s="72" t="s">
        <v>51</v>
      </c>
      <c r="B65" s="72"/>
      <c r="C65" s="6">
        <v>11</v>
      </c>
      <c r="D65" s="6">
        <v>9</v>
      </c>
      <c r="E65" s="6">
        <v>8</v>
      </c>
      <c r="F65" s="6">
        <v>10</v>
      </c>
      <c r="G65" s="6">
        <v>8</v>
      </c>
      <c r="H65" s="6">
        <v>7</v>
      </c>
      <c r="I65" s="6">
        <v>8</v>
      </c>
      <c r="J65" s="6">
        <v>8</v>
      </c>
      <c r="K65" s="6">
        <v>9</v>
      </c>
      <c r="L65" s="6">
        <v>10</v>
      </c>
      <c r="M65" s="6">
        <v>10</v>
      </c>
      <c r="N65" s="6">
        <v>13</v>
      </c>
      <c r="O65" s="6">
        <v>13</v>
      </c>
      <c r="P65" s="6">
        <v>14</v>
      </c>
      <c r="Q65" s="6">
        <v>12</v>
      </c>
      <c r="R65" s="6">
        <v>13</v>
      </c>
      <c r="S65" s="6">
        <v>14</v>
      </c>
      <c r="T65" s="6">
        <v>10</v>
      </c>
      <c r="U65" s="6">
        <v>13</v>
      </c>
      <c r="V65" s="6">
        <v>9</v>
      </c>
      <c r="W65" s="6">
        <v>10</v>
      </c>
      <c r="X65" s="6">
        <v>9</v>
      </c>
      <c r="Y65" s="6">
        <v>9</v>
      </c>
    </row>
    <row r="66" spans="1:25" s="16" customFormat="1" ht="12" customHeight="1" x14ac:dyDescent="0.2">
      <c r="A66" s="73" t="s">
        <v>52</v>
      </c>
      <c r="B66" s="73"/>
      <c r="C66" s="11">
        <v>5</v>
      </c>
      <c r="D66" s="11">
        <v>4</v>
      </c>
      <c r="E66" s="11">
        <v>4</v>
      </c>
      <c r="F66" s="11">
        <v>3</v>
      </c>
      <c r="G66" s="11">
        <v>3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</row>
    <row r="67" spans="1:25" s="16" customFormat="1" ht="12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s="16" customFormat="1" ht="12" customHeight="1" x14ac:dyDescent="0.2">
      <c r="A68" s="74" t="s">
        <v>53</v>
      </c>
      <c r="B68" s="74"/>
      <c r="C68" s="5">
        <f>SUM(C69:C115)</f>
        <v>257</v>
      </c>
      <c r="D68" s="5">
        <f t="shared" ref="D68:X68" si="42">SUM(D69:D115)</f>
        <v>220</v>
      </c>
      <c r="E68" s="5">
        <f t="shared" si="42"/>
        <v>216</v>
      </c>
      <c r="F68" s="5">
        <f t="shared" si="42"/>
        <v>196</v>
      </c>
      <c r="G68" s="5">
        <f t="shared" si="42"/>
        <v>180</v>
      </c>
      <c r="H68" s="5">
        <f t="shared" si="42"/>
        <v>173</v>
      </c>
      <c r="I68" s="5">
        <f t="shared" si="42"/>
        <v>173</v>
      </c>
      <c r="J68" s="5">
        <f t="shared" si="42"/>
        <v>180</v>
      </c>
      <c r="K68" s="5">
        <f t="shared" si="42"/>
        <v>178</v>
      </c>
      <c r="L68" s="5">
        <f t="shared" si="42"/>
        <v>206</v>
      </c>
      <c r="M68" s="5">
        <f t="shared" si="42"/>
        <v>199</v>
      </c>
      <c r="N68" s="5">
        <f t="shared" si="42"/>
        <v>206</v>
      </c>
      <c r="O68" s="5">
        <f t="shared" si="42"/>
        <v>211</v>
      </c>
      <c r="P68" s="5">
        <f t="shared" si="42"/>
        <v>210</v>
      </c>
      <c r="Q68" s="5">
        <f t="shared" si="42"/>
        <v>229</v>
      </c>
      <c r="R68" s="5">
        <f t="shared" si="42"/>
        <v>228</v>
      </c>
      <c r="S68" s="5">
        <f t="shared" si="42"/>
        <v>238</v>
      </c>
      <c r="T68" s="5">
        <f t="shared" si="42"/>
        <v>237</v>
      </c>
      <c r="U68" s="5">
        <f t="shared" si="42"/>
        <v>232</v>
      </c>
      <c r="V68" s="5">
        <f t="shared" si="42"/>
        <v>232</v>
      </c>
      <c r="W68" s="5">
        <f t="shared" si="42"/>
        <v>228</v>
      </c>
      <c r="X68" s="5">
        <f t="shared" si="42"/>
        <v>225</v>
      </c>
      <c r="Y68" s="5">
        <v>221</v>
      </c>
    </row>
    <row r="69" spans="1:25" s="16" customFormat="1" ht="12" customHeight="1" x14ac:dyDescent="0.2">
      <c r="A69" s="72" t="s">
        <v>54</v>
      </c>
      <c r="B69" s="72"/>
      <c r="C69" s="6">
        <v>4</v>
      </c>
      <c r="D69" s="6">
        <v>3</v>
      </c>
      <c r="E69" s="6">
        <v>3</v>
      </c>
      <c r="F69" s="6">
        <v>3</v>
      </c>
      <c r="G69" s="6">
        <v>3</v>
      </c>
      <c r="H69" s="6">
        <v>3</v>
      </c>
      <c r="I69" s="6">
        <v>3</v>
      </c>
      <c r="J69" s="6">
        <v>2</v>
      </c>
      <c r="K69" s="6">
        <v>2</v>
      </c>
      <c r="L69" s="6">
        <v>2</v>
      </c>
      <c r="M69" s="6">
        <v>2</v>
      </c>
      <c r="N69" s="6">
        <v>2</v>
      </c>
      <c r="O69" s="6">
        <v>2</v>
      </c>
      <c r="P69" s="6">
        <v>2</v>
      </c>
      <c r="Q69" s="6">
        <v>3</v>
      </c>
      <c r="R69" s="6">
        <v>3</v>
      </c>
      <c r="S69" s="6">
        <v>4</v>
      </c>
      <c r="T69" s="6">
        <v>4</v>
      </c>
      <c r="U69" s="6">
        <v>4</v>
      </c>
      <c r="V69" s="6">
        <v>4</v>
      </c>
      <c r="W69" s="6">
        <v>4</v>
      </c>
      <c r="X69" s="6">
        <v>4</v>
      </c>
      <c r="Y69" s="6">
        <v>3</v>
      </c>
    </row>
    <row r="70" spans="1:25" s="16" customFormat="1" ht="12" customHeight="1" x14ac:dyDescent="0.2">
      <c r="A70" s="72" t="s">
        <v>55</v>
      </c>
      <c r="B70" s="72"/>
      <c r="C70" s="6">
        <v>10</v>
      </c>
      <c r="D70" s="6">
        <v>9</v>
      </c>
      <c r="E70" s="6">
        <v>9</v>
      </c>
      <c r="F70" s="6">
        <v>8</v>
      </c>
      <c r="G70" s="6">
        <v>8</v>
      </c>
      <c r="H70" s="6">
        <v>9</v>
      </c>
      <c r="I70" s="6">
        <v>9</v>
      </c>
      <c r="J70" s="6">
        <v>8</v>
      </c>
      <c r="K70" s="6">
        <v>8</v>
      </c>
      <c r="L70" s="6">
        <v>10</v>
      </c>
      <c r="M70" s="6">
        <v>10</v>
      </c>
      <c r="N70" s="6">
        <v>8</v>
      </c>
      <c r="O70" s="6">
        <v>8</v>
      </c>
      <c r="P70" s="6">
        <v>7</v>
      </c>
      <c r="Q70" s="6">
        <v>9</v>
      </c>
      <c r="R70" s="6">
        <v>9</v>
      </c>
      <c r="S70" s="6">
        <v>9</v>
      </c>
      <c r="T70" s="6">
        <v>10</v>
      </c>
      <c r="U70" s="6">
        <v>11</v>
      </c>
      <c r="V70" s="6">
        <v>12</v>
      </c>
      <c r="W70" s="6">
        <v>12</v>
      </c>
      <c r="X70" s="6">
        <v>12</v>
      </c>
      <c r="Y70" s="6">
        <v>12</v>
      </c>
    </row>
    <row r="71" spans="1:25" s="16" customFormat="1" ht="12" customHeight="1" x14ac:dyDescent="0.2">
      <c r="A71" s="72" t="s">
        <v>56</v>
      </c>
      <c r="B71" s="72"/>
      <c r="C71" s="6">
        <v>1</v>
      </c>
      <c r="D71" s="6">
        <v>1</v>
      </c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1</v>
      </c>
      <c r="K71" s="6">
        <v>1</v>
      </c>
      <c r="L71" s="6">
        <v>1</v>
      </c>
      <c r="M71" s="6">
        <v>1</v>
      </c>
      <c r="N71" s="6">
        <v>1</v>
      </c>
      <c r="O71" s="6">
        <v>1</v>
      </c>
      <c r="P71" s="6">
        <v>1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</row>
    <row r="72" spans="1:25" s="16" customFormat="1" ht="12" customHeight="1" x14ac:dyDescent="0.2">
      <c r="A72" s="72" t="s">
        <v>57</v>
      </c>
      <c r="B72" s="72"/>
      <c r="C72" s="6">
        <v>14</v>
      </c>
      <c r="D72" s="6">
        <v>14</v>
      </c>
      <c r="E72" s="6">
        <v>14</v>
      </c>
      <c r="F72" s="6">
        <v>13</v>
      </c>
      <c r="G72" s="6">
        <v>13</v>
      </c>
      <c r="H72" s="6">
        <v>11</v>
      </c>
      <c r="I72" s="6">
        <v>11</v>
      </c>
      <c r="J72" s="6">
        <v>9</v>
      </c>
      <c r="K72" s="6">
        <v>10</v>
      </c>
      <c r="L72" s="6">
        <v>10</v>
      </c>
      <c r="M72" s="6">
        <v>10</v>
      </c>
      <c r="N72" s="6">
        <v>10</v>
      </c>
      <c r="O72" s="6">
        <v>9</v>
      </c>
      <c r="P72" s="6">
        <v>9</v>
      </c>
      <c r="Q72" s="6">
        <v>10</v>
      </c>
      <c r="R72" s="6">
        <v>10</v>
      </c>
      <c r="S72" s="6">
        <v>10</v>
      </c>
      <c r="T72" s="6">
        <v>10</v>
      </c>
      <c r="U72" s="6">
        <v>10</v>
      </c>
      <c r="V72" s="6">
        <v>10</v>
      </c>
      <c r="W72" s="6">
        <v>11</v>
      </c>
      <c r="X72" s="6">
        <v>11</v>
      </c>
      <c r="Y72" s="6">
        <v>12</v>
      </c>
    </row>
    <row r="73" spans="1:25" s="16" customFormat="1" ht="12" customHeight="1" x14ac:dyDescent="0.2">
      <c r="A73" s="72" t="s">
        <v>58</v>
      </c>
      <c r="B73" s="72"/>
      <c r="C73" s="6">
        <v>4</v>
      </c>
      <c r="D73" s="6">
        <v>3</v>
      </c>
      <c r="E73" s="6">
        <v>3</v>
      </c>
      <c r="F73" s="6">
        <v>1</v>
      </c>
      <c r="G73" s="6">
        <v>1</v>
      </c>
      <c r="H73" s="6">
        <v>1</v>
      </c>
      <c r="I73" s="6">
        <v>1</v>
      </c>
      <c r="J73" s="6">
        <v>2</v>
      </c>
      <c r="K73" s="6">
        <v>2</v>
      </c>
      <c r="L73" s="6">
        <v>2</v>
      </c>
      <c r="M73" s="6">
        <v>3</v>
      </c>
      <c r="N73" s="6">
        <v>2</v>
      </c>
      <c r="O73" s="6">
        <v>2</v>
      </c>
      <c r="P73" s="6">
        <v>2</v>
      </c>
      <c r="Q73" s="6">
        <v>3</v>
      </c>
      <c r="R73" s="6">
        <v>3</v>
      </c>
      <c r="S73" s="6">
        <v>3</v>
      </c>
      <c r="T73" s="6">
        <v>3</v>
      </c>
      <c r="U73" s="6">
        <v>3</v>
      </c>
      <c r="V73" s="6">
        <v>2</v>
      </c>
      <c r="W73" s="6">
        <v>3</v>
      </c>
      <c r="X73" s="6">
        <v>3</v>
      </c>
      <c r="Y73" s="6">
        <v>1</v>
      </c>
    </row>
    <row r="74" spans="1:25" s="16" customFormat="1" ht="12" customHeight="1" x14ac:dyDescent="0.2">
      <c r="A74" s="72" t="s">
        <v>59</v>
      </c>
      <c r="B74" s="72"/>
      <c r="C74" s="6">
        <v>3</v>
      </c>
      <c r="D74" s="6">
        <v>3</v>
      </c>
      <c r="E74" s="6">
        <v>3</v>
      </c>
      <c r="F74" s="6">
        <v>2</v>
      </c>
      <c r="G74" s="6">
        <v>2</v>
      </c>
      <c r="H74" s="6">
        <v>2</v>
      </c>
      <c r="I74" s="6">
        <v>2</v>
      </c>
      <c r="J74" s="6">
        <v>4</v>
      </c>
      <c r="K74" s="6">
        <v>3</v>
      </c>
      <c r="L74" s="6">
        <v>3</v>
      </c>
      <c r="M74" s="6">
        <v>2</v>
      </c>
      <c r="N74" s="6">
        <v>3</v>
      </c>
      <c r="O74" s="6">
        <v>3</v>
      </c>
      <c r="P74" s="6">
        <v>4</v>
      </c>
      <c r="Q74" s="6">
        <v>4</v>
      </c>
      <c r="R74" s="6">
        <v>4</v>
      </c>
      <c r="S74" s="6">
        <v>3</v>
      </c>
      <c r="T74" s="6">
        <v>3</v>
      </c>
      <c r="U74" s="6">
        <v>3</v>
      </c>
      <c r="V74" s="6">
        <v>4</v>
      </c>
      <c r="W74" s="6">
        <v>4</v>
      </c>
      <c r="X74" s="6">
        <v>2</v>
      </c>
      <c r="Y74" s="6">
        <v>1</v>
      </c>
    </row>
    <row r="75" spans="1:25" s="16" customFormat="1" ht="12" customHeight="1" x14ac:dyDescent="0.2">
      <c r="A75" s="72" t="s">
        <v>60</v>
      </c>
      <c r="B75" s="72"/>
      <c r="C75" s="6">
        <v>5</v>
      </c>
      <c r="D75" s="6">
        <v>6</v>
      </c>
      <c r="E75" s="6">
        <v>6</v>
      </c>
      <c r="F75" s="6">
        <v>6</v>
      </c>
      <c r="G75" s="6">
        <v>6</v>
      </c>
      <c r="H75" s="6">
        <v>5</v>
      </c>
      <c r="I75" s="6">
        <v>5</v>
      </c>
      <c r="J75" s="6">
        <v>4</v>
      </c>
      <c r="K75" s="6">
        <v>4</v>
      </c>
      <c r="L75" s="6">
        <v>5</v>
      </c>
      <c r="M75" s="6">
        <v>5</v>
      </c>
      <c r="N75" s="6">
        <v>5</v>
      </c>
      <c r="O75" s="6">
        <v>5</v>
      </c>
      <c r="P75" s="6">
        <v>5</v>
      </c>
      <c r="Q75" s="6">
        <v>5</v>
      </c>
      <c r="R75" s="6">
        <v>4</v>
      </c>
      <c r="S75" s="6">
        <v>4</v>
      </c>
      <c r="T75" s="6">
        <v>4</v>
      </c>
      <c r="U75" s="6">
        <v>4</v>
      </c>
      <c r="V75" s="6">
        <v>4</v>
      </c>
      <c r="W75" s="6">
        <v>6</v>
      </c>
      <c r="X75" s="6">
        <v>5</v>
      </c>
      <c r="Y75" s="6">
        <v>6</v>
      </c>
    </row>
    <row r="76" spans="1:25" s="16" customFormat="1" ht="12" customHeight="1" x14ac:dyDescent="0.2">
      <c r="A76" s="72" t="s">
        <v>61</v>
      </c>
      <c r="B76" s="72"/>
      <c r="C76" s="6">
        <v>8</v>
      </c>
      <c r="D76" s="6">
        <v>5</v>
      </c>
      <c r="E76" s="6">
        <v>5</v>
      </c>
      <c r="F76" s="6">
        <v>6</v>
      </c>
      <c r="G76" s="6">
        <v>5</v>
      </c>
      <c r="H76" s="6">
        <v>7</v>
      </c>
      <c r="I76" s="6">
        <v>7</v>
      </c>
      <c r="J76" s="6">
        <v>6</v>
      </c>
      <c r="K76" s="6">
        <v>9</v>
      </c>
      <c r="L76" s="6">
        <v>8</v>
      </c>
      <c r="M76" s="6">
        <v>7</v>
      </c>
      <c r="N76" s="6">
        <v>8</v>
      </c>
      <c r="O76" s="6">
        <v>8</v>
      </c>
      <c r="P76" s="6">
        <v>9</v>
      </c>
      <c r="Q76" s="6">
        <v>10</v>
      </c>
      <c r="R76" s="6">
        <v>10</v>
      </c>
      <c r="S76" s="6">
        <v>8</v>
      </c>
      <c r="T76" s="6">
        <v>7</v>
      </c>
      <c r="U76" s="6">
        <v>8</v>
      </c>
      <c r="V76" s="6">
        <v>5</v>
      </c>
      <c r="W76" s="6">
        <v>5</v>
      </c>
      <c r="X76" s="6">
        <v>6</v>
      </c>
      <c r="Y76" s="6">
        <v>6</v>
      </c>
    </row>
    <row r="77" spans="1:25" s="16" customFormat="1" ht="12" customHeight="1" x14ac:dyDescent="0.2">
      <c r="A77" s="72" t="s">
        <v>62</v>
      </c>
      <c r="B77" s="72"/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1</v>
      </c>
      <c r="X77" s="6">
        <v>1</v>
      </c>
      <c r="Y77" s="6">
        <v>1</v>
      </c>
    </row>
    <row r="78" spans="1:25" s="16" customFormat="1" ht="12" customHeight="1" x14ac:dyDescent="0.2">
      <c r="A78" s="72" t="s">
        <v>63</v>
      </c>
      <c r="B78" s="72"/>
      <c r="C78" s="6">
        <v>2</v>
      </c>
      <c r="D78" s="6">
        <v>2</v>
      </c>
      <c r="E78" s="6">
        <v>2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</row>
    <row r="79" spans="1:25" s="16" customFormat="1" ht="12" customHeight="1" x14ac:dyDescent="0.2">
      <c r="A79" s="72" t="s">
        <v>64</v>
      </c>
      <c r="B79" s="72"/>
      <c r="C79" s="6">
        <v>6</v>
      </c>
      <c r="D79" s="6">
        <v>6</v>
      </c>
      <c r="E79" s="6">
        <v>6</v>
      </c>
      <c r="F79" s="6">
        <v>6</v>
      </c>
      <c r="G79" s="6">
        <v>6</v>
      </c>
      <c r="H79" s="6">
        <v>6</v>
      </c>
      <c r="I79" s="6">
        <v>6</v>
      </c>
      <c r="J79" s="6">
        <v>6</v>
      </c>
      <c r="K79" s="6">
        <v>5</v>
      </c>
      <c r="L79" s="6">
        <v>6</v>
      </c>
      <c r="M79" s="6">
        <v>6</v>
      </c>
      <c r="N79" s="6">
        <v>6</v>
      </c>
      <c r="O79" s="6">
        <v>6</v>
      </c>
      <c r="P79" s="6">
        <v>5</v>
      </c>
      <c r="Q79" s="6">
        <v>5</v>
      </c>
      <c r="R79" s="6">
        <v>5</v>
      </c>
      <c r="S79" s="6">
        <v>5</v>
      </c>
      <c r="T79" s="6">
        <v>5</v>
      </c>
      <c r="U79" s="6">
        <v>5</v>
      </c>
      <c r="V79" s="6">
        <v>5</v>
      </c>
      <c r="W79" s="6">
        <v>5</v>
      </c>
      <c r="X79" s="6">
        <v>5</v>
      </c>
      <c r="Y79" s="6">
        <v>5</v>
      </c>
    </row>
    <row r="80" spans="1:25" s="16" customFormat="1" ht="12" customHeight="1" x14ac:dyDescent="0.2">
      <c r="A80" s="72" t="s">
        <v>65</v>
      </c>
      <c r="B80" s="72"/>
      <c r="C80" s="6">
        <v>1</v>
      </c>
      <c r="D80" s="6">
        <v>1</v>
      </c>
      <c r="E80" s="6">
        <v>1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</row>
    <row r="81" spans="1:25" s="16" customFormat="1" ht="12" customHeight="1" x14ac:dyDescent="0.2">
      <c r="A81" s="72" t="s">
        <v>66</v>
      </c>
      <c r="B81" s="72"/>
      <c r="C81" s="6">
        <v>2</v>
      </c>
      <c r="D81" s="6">
        <v>2</v>
      </c>
      <c r="E81" s="6">
        <v>2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1</v>
      </c>
      <c r="M81" s="6">
        <v>1</v>
      </c>
      <c r="N81" s="6">
        <v>1</v>
      </c>
      <c r="O81" s="6">
        <v>1</v>
      </c>
      <c r="P81" s="6">
        <v>2</v>
      </c>
      <c r="Q81" s="6">
        <v>2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0</v>
      </c>
      <c r="Y81" s="6">
        <v>1</v>
      </c>
    </row>
    <row r="82" spans="1:25" s="16" customFormat="1" ht="12" customHeight="1" x14ac:dyDescent="0.2">
      <c r="A82" s="72" t="s">
        <v>67</v>
      </c>
      <c r="B82" s="72"/>
      <c r="C82" s="6">
        <v>29</v>
      </c>
      <c r="D82" s="6">
        <v>27</v>
      </c>
      <c r="E82" s="6">
        <v>27</v>
      </c>
      <c r="F82" s="6">
        <v>24</v>
      </c>
      <c r="G82" s="6">
        <v>25</v>
      </c>
      <c r="H82" s="6">
        <v>23</v>
      </c>
      <c r="I82" s="6">
        <v>23</v>
      </c>
      <c r="J82" s="6">
        <v>24</v>
      </c>
      <c r="K82" s="6">
        <v>23</v>
      </c>
      <c r="L82" s="6">
        <v>29</v>
      </c>
      <c r="M82" s="6">
        <v>28</v>
      </c>
      <c r="N82" s="6">
        <v>28</v>
      </c>
      <c r="O82" s="6">
        <v>29</v>
      </c>
      <c r="P82" s="6">
        <v>27</v>
      </c>
      <c r="Q82" s="6">
        <v>29</v>
      </c>
      <c r="R82" s="6">
        <v>28</v>
      </c>
      <c r="S82" s="6">
        <v>29</v>
      </c>
      <c r="T82" s="6">
        <v>28</v>
      </c>
      <c r="U82" s="6">
        <v>26</v>
      </c>
      <c r="V82" s="6">
        <v>26</v>
      </c>
      <c r="W82" s="6">
        <v>24</v>
      </c>
      <c r="X82" s="6">
        <v>24</v>
      </c>
      <c r="Y82" s="6">
        <v>24</v>
      </c>
    </row>
    <row r="83" spans="1:25" s="16" customFormat="1" ht="12" customHeight="1" x14ac:dyDescent="0.2">
      <c r="A83" s="72" t="s">
        <v>68</v>
      </c>
      <c r="B83" s="72"/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1</v>
      </c>
      <c r="Q83" s="6">
        <v>1</v>
      </c>
      <c r="R83" s="6">
        <v>1</v>
      </c>
      <c r="S83" s="6">
        <v>2</v>
      </c>
      <c r="T83" s="6">
        <v>2</v>
      </c>
      <c r="U83" s="6">
        <v>1</v>
      </c>
      <c r="V83" s="6">
        <v>1</v>
      </c>
      <c r="W83" s="6">
        <v>0</v>
      </c>
      <c r="X83" s="6">
        <v>0</v>
      </c>
      <c r="Y83" s="6">
        <v>0</v>
      </c>
    </row>
    <row r="84" spans="1:25" s="16" customFormat="1" ht="12" customHeight="1" x14ac:dyDescent="0.2">
      <c r="A84" s="72" t="s">
        <v>69</v>
      </c>
      <c r="B84" s="72"/>
      <c r="C84" s="6">
        <v>9</v>
      </c>
      <c r="D84" s="6">
        <v>8</v>
      </c>
      <c r="E84" s="6">
        <v>9</v>
      </c>
      <c r="F84" s="6">
        <v>6</v>
      </c>
      <c r="G84" s="6">
        <v>4</v>
      </c>
      <c r="H84" s="6">
        <v>3</v>
      </c>
      <c r="I84" s="6">
        <v>3</v>
      </c>
      <c r="J84" s="6">
        <v>1</v>
      </c>
      <c r="K84" s="6">
        <v>1</v>
      </c>
      <c r="L84" s="6">
        <v>1</v>
      </c>
      <c r="M84" s="6">
        <v>1</v>
      </c>
      <c r="N84" s="6">
        <v>1</v>
      </c>
      <c r="O84" s="6">
        <v>1</v>
      </c>
      <c r="P84" s="6">
        <v>4</v>
      </c>
      <c r="Q84" s="6">
        <v>4</v>
      </c>
      <c r="R84" s="6">
        <v>4</v>
      </c>
      <c r="S84" s="6">
        <v>5</v>
      </c>
      <c r="T84" s="6">
        <v>5</v>
      </c>
      <c r="U84" s="6">
        <v>5</v>
      </c>
      <c r="V84" s="6">
        <v>5</v>
      </c>
      <c r="W84" s="6">
        <v>5</v>
      </c>
      <c r="X84" s="6">
        <v>6</v>
      </c>
      <c r="Y84" s="6">
        <v>6</v>
      </c>
    </row>
    <row r="85" spans="1:25" s="16" customFormat="1" ht="12" customHeight="1" x14ac:dyDescent="0.2">
      <c r="A85" s="72" t="s">
        <v>70</v>
      </c>
      <c r="B85" s="72"/>
      <c r="C85" s="6">
        <v>3</v>
      </c>
      <c r="D85" s="6">
        <v>1</v>
      </c>
      <c r="E85" s="6">
        <v>3</v>
      </c>
      <c r="F85" s="6">
        <v>2</v>
      </c>
      <c r="G85" s="6">
        <v>2</v>
      </c>
      <c r="H85" s="6">
        <v>2</v>
      </c>
      <c r="I85" s="6">
        <v>2</v>
      </c>
      <c r="J85" s="6">
        <v>2</v>
      </c>
      <c r="K85" s="6">
        <v>2</v>
      </c>
      <c r="L85" s="6">
        <v>2</v>
      </c>
      <c r="M85" s="6">
        <v>2</v>
      </c>
      <c r="N85" s="6">
        <v>3</v>
      </c>
      <c r="O85" s="6">
        <v>2</v>
      </c>
      <c r="P85" s="6">
        <v>2</v>
      </c>
      <c r="Q85" s="6">
        <v>3</v>
      </c>
      <c r="R85" s="6">
        <v>3</v>
      </c>
      <c r="S85" s="6">
        <v>3</v>
      </c>
      <c r="T85" s="6">
        <v>4</v>
      </c>
      <c r="U85" s="6">
        <v>4</v>
      </c>
      <c r="V85" s="6">
        <v>4</v>
      </c>
      <c r="W85" s="6">
        <v>4</v>
      </c>
      <c r="X85" s="6">
        <v>4</v>
      </c>
      <c r="Y85" s="6">
        <v>4</v>
      </c>
    </row>
    <row r="86" spans="1:25" s="16" customFormat="1" ht="12" customHeight="1" x14ac:dyDescent="0.2">
      <c r="A86" s="72" t="s">
        <v>71</v>
      </c>
      <c r="B86" s="72"/>
      <c r="C86" s="6">
        <v>1</v>
      </c>
      <c r="D86" s="6">
        <v>0</v>
      </c>
      <c r="E86" s="6">
        <v>0</v>
      </c>
      <c r="F86" s="6">
        <v>1</v>
      </c>
      <c r="G86" s="6">
        <v>0</v>
      </c>
      <c r="H86" s="6">
        <v>0</v>
      </c>
      <c r="I86" s="6">
        <v>0</v>
      </c>
      <c r="J86" s="6">
        <v>1</v>
      </c>
      <c r="K86" s="6">
        <v>1</v>
      </c>
      <c r="L86" s="6">
        <v>1</v>
      </c>
      <c r="M86" s="6">
        <v>1</v>
      </c>
      <c r="N86" s="6">
        <v>2</v>
      </c>
      <c r="O86" s="6">
        <v>2</v>
      </c>
      <c r="P86" s="6">
        <v>1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</row>
    <row r="87" spans="1:25" s="16" customFormat="1" ht="12" customHeight="1" x14ac:dyDescent="0.2">
      <c r="A87" s="72" t="s">
        <v>72</v>
      </c>
      <c r="B87" s="72"/>
      <c r="C87" s="6">
        <v>4</v>
      </c>
      <c r="D87" s="6">
        <v>4</v>
      </c>
      <c r="E87" s="6">
        <v>4</v>
      </c>
      <c r="F87" s="6">
        <v>5</v>
      </c>
      <c r="G87" s="6">
        <v>5</v>
      </c>
      <c r="H87" s="6">
        <v>4</v>
      </c>
      <c r="I87" s="6">
        <v>4</v>
      </c>
      <c r="J87" s="6">
        <v>4</v>
      </c>
      <c r="K87" s="6">
        <v>4</v>
      </c>
      <c r="L87" s="6">
        <v>4</v>
      </c>
      <c r="M87" s="6">
        <v>4</v>
      </c>
      <c r="N87" s="6">
        <v>4</v>
      </c>
      <c r="O87" s="6">
        <v>4</v>
      </c>
      <c r="P87" s="6">
        <v>3</v>
      </c>
      <c r="Q87" s="6">
        <v>4</v>
      </c>
      <c r="R87" s="6">
        <v>5</v>
      </c>
      <c r="S87" s="6">
        <v>4</v>
      </c>
      <c r="T87" s="6">
        <v>5</v>
      </c>
      <c r="U87" s="6">
        <v>6</v>
      </c>
      <c r="V87" s="6">
        <v>5</v>
      </c>
      <c r="W87" s="6">
        <v>2</v>
      </c>
      <c r="X87" s="6">
        <v>2</v>
      </c>
      <c r="Y87" s="6">
        <v>2</v>
      </c>
    </row>
    <row r="88" spans="1:25" s="16" customFormat="1" ht="12" customHeight="1" x14ac:dyDescent="0.2">
      <c r="A88" s="72" t="s">
        <v>73</v>
      </c>
      <c r="B88" s="72"/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</row>
    <row r="89" spans="1:25" s="16" customFormat="1" ht="12" customHeight="1" x14ac:dyDescent="0.2">
      <c r="A89" s="72" t="s">
        <v>74</v>
      </c>
      <c r="B89" s="72"/>
      <c r="C89" s="6">
        <v>1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1</v>
      </c>
      <c r="M89" s="6">
        <v>1</v>
      </c>
      <c r="N89" s="6">
        <v>1</v>
      </c>
      <c r="O89" s="6">
        <v>1</v>
      </c>
      <c r="P89" s="6">
        <v>1</v>
      </c>
      <c r="Q89" s="6">
        <v>1</v>
      </c>
      <c r="R89" s="6">
        <v>1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</row>
    <row r="90" spans="1:25" s="16" customFormat="1" ht="12" customHeight="1" x14ac:dyDescent="0.2">
      <c r="A90" s="72" t="s">
        <v>75</v>
      </c>
      <c r="B90" s="72"/>
      <c r="C90" s="6">
        <v>5</v>
      </c>
      <c r="D90" s="6">
        <v>5</v>
      </c>
      <c r="E90" s="6">
        <v>4</v>
      </c>
      <c r="F90" s="6">
        <v>4</v>
      </c>
      <c r="G90" s="6">
        <v>2</v>
      </c>
      <c r="H90" s="6">
        <v>3</v>
      </c>
      <c r="I90" s="6">
        <v>3</v>
      </c>
      <c r="J90" s="6">
        <v>2</v>
      </c>
      <c r="K90" s="6">
        <v>2</v>
      </c>
      <c r="L90" s="6">
        <v>3</v>
      </c>
      <c r="M90" s="6">
        <v>1</v>
      </c>
      <c r="N90" s="6">
        <v>2</v>
      </c>
      <c r="O90" s="6">
        <v>2</v>
      </c>
      <c r="P90" s="6">
        <v>2</v>
      </c>
      <c r="Q90" s="6">
        <v>3</v>
      </c>
      <c r="R90" s="6">
        <v>5</v>
      </c>
      <c r="S90" s="6">
        <v>6</v>
      </c>
      <c r="T90" s="6">
        <v>5</v>
      </c>
      <c r="U90" s="6">
        <v>4</v>
      </c>
      <c r="V90" s="6">
        <v>3</v>
      </c>
      <c r="W90" s="6">
        <v>3</v>
      </c>
      <c r="X90" s="6">
        <v>3</v>
      </c>
      <c r="Y90" s="6">
        <v>3</v>
      </c>
    </row>
    <row r="91" spans="1:25" s="16" customFormat="1" ht="12" customHeight="1" x14ac:dyDescent="0.2">
      <c r="A91" s="72" t="s">
        <v>76</v>
      </c>
      <c r="B91" s="72"/>
      <c r="C91" s="6">
        <v>43</v>
      </c>
      <c r="D91" s="6">
        <v>35</v>
      </c>
      <c r="E91" s="6">
        <v>33</v>
      </c>
      <c r="F91" s="6">
        <v>35</v>
      </c>
      <c r="G91" s="6">
        <v>30</v>
      </c>
      <c r="H91" s="6">
        <v>26</v>
      </c>
      <c r="I91" s="6">
        <v>25</v>
      </c>
      <c r="J91" s="6">
        <v>30</v>
      </c>
      <c r="K91" s="6">
        <v>27</v>
      </c>
      <c r="L91" s="6">
        <v>32</v>
      </c>
      <c r="M91" s="6">
        <v>31</v>
      </c>
      <c r="N91" s="6">
        <v>31</v>
      </c>
      <c r="O91" s="6">
        <v>35</v>
      </c>
      <c r="P91" s="6">
        <v>33</v>
      </c>
      <c r="Q91" s="6">
        <v>38</v>
      </c>
      <c r="R91" s="6">
        <v>39</v>
      </c>
      <c r="S91" s="6">
        <v>37</v>
      </c>
      <c r="T91" s="6">
        <v>36</v>
      </c>
      <c r="U91" s="6">
        <v>35</v>
      </c>
      <c r="V91" s="6">
        <v>36</v>
      </c>
      <c r="W91" s="6">
        <v>34</v>
      </c>
      <c r="X91" s="6">
        <v>35</v>
      </c>
      <c r="Y91" s="6">
        <v>35</v>
      </c>
    </row>
    <row r="92" spans="1:25" s="16" customFormat="1" ht="12" customHeight="1" x14ac:dyDescent="0.2">
      <c r="A92" s="72" t="s">
        <v>77</v>
      </c>
      <c r="B92" s="72"/>
      <c r="C92" s="6">
        <v>2</v>
      </c>
      <c r="D92" s="6">
        <v>2</v>
      </c>
      <c r="E92" s="6">
        <v>2</v>
      </c>
      <c r="F92" s="6">
        <v>2</v>
      </c>
      <c r="G92" s="6">
        <v>2</v>
      </c>
      <c r="H92" s="6">
        <v>2</v>
      </c>
      <c r="I92" s="6">
        <v>2</v>
      </c>
      <c r="J92" s="6">
        <v>2</v>
      </c>
      <c r="K92" s="6">
        <v>2</v>
      </c>
      <c r="L92" s="6">
        <v>2</v>
      </c>
      <c r="M92" s="6">
        <v>2</v>
      </c>
      <c r="N92" s="6">
        <v>2</v>
      </c>
      <c r="O92" s="6">
        <v>2</v>
      </c>
      <c r="P92" s="6">
        <v>2</v>
      </c>
      <c r="Q92" s="6">
        <v>2</v>
      </c>
      <c r="R92" s="6">
        <v>2</v>
      </c>
      <c r="S92" s="6">
        <v>4</v>
      </c>
      <c r="T92" s="6">
        <v>4</v>
      </c>
      <c r="U92" s="6">
        <v>4</v>
      </c>
      <c r="V92" s="6">
        <v>3</v>
      </c>
      <c r="W92" s="6">
        <v>4</v>
      </c>
      <c r="X92" s="6">
        <v>3</v>
      </c>
      <c r="Y92" s="6">
        <v>3</v>
      </c>
    </row>
    <row r="93" spans="1:25" s="16" customFormat="1" ht="12" customHeight="1" x14ac:dyDescent="0.2">
      <c r="A93" s="72" t="s">
        <v>78</v>
      </c>
      <c r="B93" s="72"/>
      <c r="C93" s="6">
        <v>2</v>
      </c>
      <c r="D93" s="6">
        <v>2</v>
      </c>
      <c r="E93" s="6">
        <v>3</v>
      </c>
      <c r="F93" s="6">
        <v>2</v>
      </c>
      <c r="G93" s="6">
        <v>2</v>
      </c>
      <c r="H93" s="6">
        <v>2</v>
      </c>
      <c r="I93" s="6">
        <v>2</v>
      </c>
      <c r="J93" s="6">
        <v>2</v>
      </c>
      <c r="K93" s="6">
        <v>1</v>
      </c>
      <c r="L93" s="6">
        <v>1</v>
      </c>
      <c r="M93" s="6">
        <v>1</v>
      </c>
      <c r="N93" s="6">
        <v>2</v>
      </c>
      <c r="O93" s="6">
        <v>2</v>
      </c>
      <c r="P93" s="6">
        <v>2</v>
      </c>
      <c r="Q93" s="6">
        <v>3</v>
      </c>
      <c r="R93" s="6">
        <v>3</v>
      </c>
      <c r="S93" s="6">
        <v>3</v>
      </c>
      <c r="T93" s="6">
        <v>2</v>
      </c>
      <c r="U93" s="6">
        <v>2</v>
      </c>
      <c r="V93" s="6">
        <v>2</v>
      </c>
      <c r="W93" s="6">
        <v>2</v>
      </c>
      <c r="X93" s="6">
        <v>1</v>
      </c>
      <c r="Y93" s="6">
        <v>1</v>
      </c>
    </row>
    <row r="94" spans="1:25" s="16" customFormat="1" ht="12" customHeight="1" x14ac:dyDescent="0.2">
      <c r="A94" s="72" t="s">
        <v>79</v>
      </c>
      <c r="B94" s="72"/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/>
    </row>
    <row r="95" spans="1:25" s="16" customFormat="1" ht="12" customHeight="1" x14ac:dyDescent="0.2">
      <c r="A95" s="72" t="s">
        <v>80</v>
      </c>
      <c r="B95" s="72"/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</row>
    <row r="96" spans="1:25" s="16" customFormat="1" ht="12" customHeight="1" x14ac:dyDescent="0.2">
      <c r="A96" s="72" t="s">
        <v>81</v>
      </c>
      <c r="B96" s="72"/>
      <c r="C96" s="6">
        <v>5</v>
      </c>
      <c r="D96" s="6">
        <v>5</v>
      </c>
      <c r="E96" s="6">
        <v>5</v>
      </c>
      <c r="F96" s="6">
        <v>3</v>
      </c>
      <c r="G96" s="6">
        <v>4</v>
      </c>
      <c r="H96" s="6">
        <v>4</v>
      </c>
      <c r="I96" s="6">
        <v>4</v>
      </c>
      <c r="J96" s="6">
        <v>4</v>
      </c>
      <c r="K96" s="6">
        <v>5</v>
      </c>
      <c r="L96" s="6">
        <v>5</v>
      </c>
      <c r="M96" s="6">
        <v>6</v>
      </c>
      <c r="N96" s="6">
        <v>6</v>
      </c>
      <c r="O96" s="6">
        <v>6</v>
      </c>
      <c r="P96" s="6">
        <v>7</v>
      </c>
      <c r="Q96" s="6">
        <v>6</v>
      </c>
      <c r="R96" s="6">
        <v>7</v>
      </c>
      <c r="S96" s="6">
        <v>6</v>
      </c>
      <c r="T96" s="6">
        <v>7</v>
      </c>
      <c r="U96" s="6">
        <v>6</v>
      </c>
      <c r="V96" s="6">
        <v>6</v>
      </c>
      <c r="W96" s="6">
        <v>6</v>
      </c>
      <c r="X96" s="6">
        <v>6</v>
      </c>
      <c r="Y96" s="6">
        <v>6</v>
      </c>
    </row>
    <row r="97" spans="1:25" s="16" customFormat="1" ht="12" customHeight="1" x14ac:dyDescent="0.2">
      <c r="A97" s="72" t="s">
        <v>82</v>
      </c>
      <c r="B97" s="72"/>
      <c r="C97" s="6">
        <v>5</v>
      </c>
      <c r="D97" s="6">
        <v>5</v>
      </c>
      <c r="E97" s="6">
        <v>3</v>
      </c>
      <c r="F97" s="6">
        <v>3</v>
      </c>
      <c r="G97" s="6">
        <v>3</v>
      </c>
      <c r="H97" s="6">
        <v>3</v>
      </c>
      <c r="I97" s="6">
        <v>3</v>
      </c>
      <c r="J97" s="6">
        <v>3</v>
      </c>
      <c r="K97" s="6">
        <v>3</v>
      </c>
      <c r="L97" s="6">
        <v>3</v>
      </c>
      <c r="M97" s="6">
        <v>3</v>
      </c>
      <c r="N97" s="6">
        <v>3</v>
      </c>
      <c r="O97" s="6">
        <v>3</v>
      </c>
      <c r="P97" s="6">
        <v>3</v>
      </c>
      <c r="Q97" s="6">
        <v>3</v>
      </c>
      <c r="R97" s="6">
        <v>3</v>
      </c>
      <c r="S97" s="6">
        <v>3</v>
      </c>
      <c r="T97" s="6">
        <v>3</v>
      </c>
      <c r="U97" s="6">
        <v>3</v>
      </c>
      <c r="V97" s="6">
        <v>3</v>
      </c>
      <c r="W97" s="6">
        <v>3</v>
      </c>
      <c r="X97" s="6">
        <v>3</v>
      </c>
      <c r="Y97" s="6">
        <v>3</v>
      </c>
    </row>
    <row r="98" spans="1:25" s="16" customFormat="1" ht="12" customHeight="1" x14ac:dyDescent="0.2">
      <c r="A98" s="72" t="s">
        <v>83</v>
      </c>
      <c r="B98" s="72"/>
      <c r="C98" s="6">
        <v>18</v>
      </c>
      <c r="D98" s="6">
        <v>16</v>
      </c>
      <c r="E98" s="6">
        <v>15</v>
      </c>
      <c r="F98" s="6">
        <v>11</v>
      </c>
      <c r="G98" s="6">
        <v>10</v>
      </c>
      <c r="H98" s="6">
        <v>9</v>
      </c>
      <c r="I98" s="6">
        <v>9</v>
      </c>
      <c r="J98" s="6">
        <v>10</v>
      </c>
      <c r="K98" s="6">
        <v>9</v>
      </c>
      <c r="L98" s="6">
        <v>13</v>
      </c>
      <c r="M98" s="6">
        <v>14</v>
      </c>
      <c r="N98" s="6">
        <v>15</v>
      </c>
      <c r="O98" s="6">
        <v>15</v>
      </c>
      <c r="P98" s="6">
        <v>15</v>
      </c>
      <c r="Q98" s="6">
        <v>16</v>
      </c>
      <c r="R98" s="6">
        <v>15</v>
      </c>
      <c r="S98" s="6">
        <v>14</v>
      </c>
      <c r="T98" s="6">
        <v>11</v>
      </c>
      <c r="U98" s="6">
        <v>11</v>
      </c>
      <c r="V98" s="6">
        <v>13</v>
      </c>
      <c r="W98" s="6">
        <v>15</v>
      </c>
      <c r="X98" s="6">
        <v>15</v>
      </c>
      <c r="Y98" s="6">
        <v>15</v>
      </c>
    </row>
    <row r="99" spans="1:25" s="16" customFormat="1" ht="12" customHeight="1" x14ac:dyDescent="0.2">
      <c r="A99" s="72" t="s">
        <v>84</v>
      </c>
      <c r="B99" s="72"/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1</v>
      </c>
      <c r="T99" s="6">
        <v>1</v>
      </c>
      <c r="U99" s="6">
        <v>1</v>
      </c>
      <c r="V99" s="6">
        <v>1</v>
      </c>
      <c r="W99" s="6">
        <v>0</v>
      </c>
      <c r="X99" s="6">
        <v>0</v>
      </c>
      <c r="Y99" s="6">
        <v>0</v>
      </c>
    </row>
    <row r="100" spans="1:25" s="16" customFormat="1" ht="12" customHeight="1" x14ac:dyDescent="0.2">
      <c r="A100" s="72" t="s">
        <v>85</v>
      </c>
      <c r="B100" s="72"/>
      <c r="C100" s="6">
        <v>3</v>
      </c>
      <c r="D100" s="6">
        <v>2</v>
      </c>
      <c r="E100" s="6">
        <v>2</v>
      </c>
      <c r="F100" s="6">
        <v>3</v>
      </c>
      <c r="G100" s="6">
        <v>2</v>
      </c>
      <c r="H100" s="6">
        <v>3</v>
      </c>
      <c r="I100" s="6">
        <v>3</v>
      </c>
      <c r="J100" s="6">
        <v>4</v>
      </c>
      <c r="K100" s="6">
        <v>3</v>
      </c>
      <c r="L100" s="6">
        <v>4</v>
      </c>
      <c r="M100" s="6">
        <v>4</v>
      </c>
      <c r="N100" s="6">
        <v>4</v>
      </c>
      <c r="O100" s="6">
        <v>5</v>
      </c>
      <c r="P100" s="6">
        <v>4</v>
      </c>
      <c r="Q100" s="6">
        <v>5</v>
      </c>
      <c r="R100" s="6">
        <v>5</v>
      </c>
      <c r="S100" s="6">
        <v>6</v>
      </c>
      <c r="T100" s="6">
        <v>6</v>
      </c>
      <c r="U100" s="6">
        <v>6</v>
      </c>
      <c r="V100" s="6">
        <v>6</v>
      </c>
      <c r="W100" s="6">
        <v>6</v>
      </c>
      <c r="X100" s="6">
        <v>6</v>
      </c>
      <c r="Y100" s="6">
        <v>4</v>
      </c>
    </row>
    <row r="101" spans="1:25" s="16" customFormat="1" ht="12" customHeight="1" x14ac:dyDescent="0.2">
      <c r="A101" s="72" t="s">
        <v>86</v>
      </c>
      <c r="B101" s="72"/>
      <c r="C101" s="6">
        <v>3</v>
      </c>
      <c r="D101" s="6">
        <v>2</v>
      </c>
      <c r="E101" s="6">
        <v>2</v>
      </c>
      <c r="F101" s="6">
        <v>2</v>
      </c>
      <c r="G101" s="6">
        <v>2</v>
      </c>
      <c r="H101" s="6">
        <v>1</v>
      </c>
      <c r="I101" s="6">
        <v>1</v>
      </c>
      <c r="J101" s="6">
        <v>2</v>
      </c>
      <c r="K101" s="6">
        <v>2</v>
      </c>
      <c r="L101" s="6">
        <v>2</v>
      </c>
      <c r="M101" s="6">
        <v>2</v>
      </c>
      <c r="N101" s="6">
        <v>3</v>
      </c>
      <c r="O101" s="6">
        <v>2</v>
      </c>
      <c r="P101" s="6">
        <v>2</v>
      </c>
      <c r="Q101" s="6">
        <v>4</v>
      </c>
      <c r="R101" s="6">
        <v>4</v>
      </c>
      <c r="S101" s="6">
        <v>3</v>
      </c>
      <c r="T101" s="6">
        <v>3</v>
      </c>
      <c r="U101" s="6">
        <v>3</v>
      </c>
      <c r="V101" s="6">
        <v>3</v>
      </c>
      <c r="W101" s="6">
        <v>3</v>
      </c>
      <c r="X101" s="6">
        <v>4</v>
      </c>
      <c r="Y101" s="6">
        <v>4</v>
      </c>
    </row>
    <row r="102" spans="1:25" s="16" customFormat="1" ht="12" customHeight="1" x14ac:dyDescent="0.2">
      <c r="A102" s="72" t="s">
        <v>87</v>
      </c>
      <c r="B102" s="72"/>
      <c r="C102" s="6">
        <v>3</v>
      </c>
      <c r="D102" s="6">
        <v>2</v>
      </c>
      <c r="E102" s="6">
        <v>2</v>
      </c>
      <c r="F102" s="6">
        <v>2</v>
      </c>
      <c r="G102" s="6">
        <v>2</v>
      </c>
      <c r="H102" s="6">
        <v>2</v>
      </c>
      <c r="I102" s="6">
        <v>2</v>
      </c>
      <c r="J102" s="6">
        <v>3</v>
      </c>
      <c r="K102" s="6">
        <v>3</v>
      </c>
      <c r="L102" s="6">
        <v>4</v>
      </c>
      <c r="M102" s="6">
        <v>3</v>
      </c>
      <c r="N102" s="6">
        <v>2</v>
      </c>
      <c r="O102" s="6">
        <v>2</v>
      </c>
      <c r="P102" s="6">
        <v>2</v>
      </c>
      <c r="Q102" s="6">
        <v>2</v>
      </c>
      <c r="R102" s="6">
        <v>2</v>
      </c>
      <c r="S102" s="6">
        <v>2</v>
      </c>
      <c r="T102" s="6">
        <v>3</v>
      </c>
      <c r="U102" s="6">
        <v>3</v>
      </c>
      <c r="V102" s="6">
        <v>3</v>
      </c>
      <c r="W102" s="6">
        <v>3</v>
      </c>
      <c r="X102" s="6">
        <v>2</v>
      </c>
      <c r="Y102" s="6">
        <v>3</v>
      </c>
    </row>
    <row r="103" spans="1:25" s="16" customFormat="1" ht="12" customHeight="1" x14ac:dyDescent="0.2">
      <c r="A103" s="72" t="s">
        <v>88</v>
      </c>
      <c r="B103" s="72"/>
      <c r="C103" s="6">
        <v>7</v>
      </c>
      <c r="D103" s="6">
        <v>3</v>
      </c>
      <c r="E103" s="6">
        <v>3</v>
      </c>
      <c r="F103" s="6">
        <v>6</v>
      </c>
      <c r="G103" s="6">
        <v>3</v>
      </c>
      <c r="H103" s="6">
        <v>4</v>
      </c>
      <c r="I103" s="6">
        <v>4</v>
      </c>
      <c r="J103" s="6">
        <v>4</v>
      </c>
      <c r="K103" s="6">
        <v>4</v>
      </c>
      <c r="L103" s="6">
        <v>6</v>
      </c>
      <c r="M103" s="6">
        <v>5</v>
      </c>
      <c r="N103" s="6">
        <v>5</v>
      </c>
      <c r="O103" s="6">
        <v>5</v>
      </c>
      <c r="P103" s="6">
        <v>5</v>
      </c>
      <c r="Q103" s="6">
        <v>4</v>
      </c>
      <c r="R103" s="6">
        <v>3</v>
      </c>
      <c r="S103" s="6">
        <v>5</v>
      </c>
      <c r="T103" s="6">
        <v>6</v>
      </c>
      <c r="U103" s="6">
        <v>5</v>
      </c>
      <c r="V103" s="6">
        <v>6</v>
      </c>
      <c r="W103" s="6">
        <v>6</v>
      </c>
      <c r="X103" s="6">
        <v>6</v>
      </c>
      <c r="Y103" s="6">
        <v>6</v>
      </c>
    </row>
    <row r="104" spans="1:25" s="16" customFormat="1" ht="12" customHeight="1" x14ac:dyDescent="0.2">
      <c r="A104" s="72" t="s">
        <v>89</v>
      </c>
      <c r="B104" s="72"/>
      <c r="C104" s="6">
        <v>1</v>
      </c>
      <c r="D104" s="6">
        <v>1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</row>
    <row r="105" spans="1:25" s="16" customFormat="1" ht="12" customHeight="1" x14ac:dyDescent="0.2">
      <c r="A105" s="72" t="s">
        <v>90</v>
      </c>
      <c r="B105" s="72"/>
      <c r="C105" s="6">
        <v>4</v>
      </c>
      <c r="D105" s="6">
        <v>2</v>
      </c>
      <c r="E105" s="6">
        <v>2</v>
      </c>
      <c r="F105" s="6">
        <v>3</v>
      </c>
      <c r="G105" s="6">
        <v>2</v>
      </c>
      <c r="H105" s="6">
        <v>3</v>
      </c>
      <c r="I105" s="6">
        <v>3</v>
      </c>
      <c r="J105" s="6">
        <v>3</v>
      </c>
      <c r="K105" s="6">
        <v>3</v>
      </c>
      <c r="L105" s="6">
        <v>3</v>
      </c>
      <c r="M105" s="6">
        <v>3</v>
      </c>
      <c r="N105" s="6">
        <v>3</v>
      </c>
      <c r="O105" s="6">
        <v>3</v>
      </c>
      <c r="P105" s="6">
        <v>3</v>
      </c>
      <c r="Q105" s="6">
        <v>2</v>
      </c>
      <c r="R105" s="6">
        <v>2</v>
      </c>
      <c r="S105" s="6">
        <v>4</v>
      </c>
      <c r="T105" s="6">
        <v>4</v>
      </c>
      <c r="U105" s="6">
        <v>4</v>
      </c>
      <c r="V105" s="6">
        <v>3</v>
      </c>
      <c r="W105" s="6">
        <v>3</v>
      </c>
      <c r="X105" s="6">
        <v>2</v>
      </c>
      <c r="Y105" s="6">
        <v>2</v>
      </c>
    </row>
    <row r="106" spans="1:25" s="16" customFormat="1" ht="12" customHeight="1" x14ac:dyDescent="0.2">
      <c r="A106" s="72" t="s">
        <v>91</v>
      </c>
      <c r="B106" s="72"/>
      <c r="C106" s="6">
        <v>3</v>
      </c>
      <c r="D106" s="6">
        <v>3</v>
      </c>
      <c r="E106" s="6">
        <v>2</v>
      </c>
      <c r="F106" s="6">
        <v>3</v>
      </c>
      <c r="G106" s="6">
        <v>3</v>
      </c>
      <c r="H106" s="6">
        <v>2</v>
      </c>
      <c r="I106" s="6">
        <v>2</v>
      </c>
      <c r="J106" s="6">
        <v>2</v>
      </c>
      <c r="K106" s="6">
        <v>2</v>
      </c>
      <c r="L106" s="6">
        <v>3</v>
      </c>
      <c r="M106" s="6">
        <v>3</v>
      </c>
      <c r="N106" s="6">
        <v>3</v>
      </c>
      <c r="O106" s="6">
        <v>3</v>
      </c>
      <c r="P106" s="6">
        <v>4</v>
      </c>
      <c r="Q106" s="6">
        <v>4</v>
      </c>
      <c r="R106" s="6">
        <v>4</v>
      </c>
      <c r="S106" s="6">
        <v>3</v>
      </c>
      <c r="T106" s="6">
        <v>3</v>
      </c>
      <c r="U106" s="6">
        <v>3</v>
      </c>
      <c r="V106" s="6">
        <v>3</v>
      </c>
      <c r="W106" s="6">
        <v>3</v>
      </c>
      <c r="X106" s="6">
        <v>3</v>
      </c>
      <c r="Y106" s="6">
        <v>3</v>
      </c>
    </row>
    <row r="107" spans="1:25" s="16" customFormat="1" ht="12" customHeight="1" x14ac:dyDescent="0.2">
      <c r="A107" s="72" t="s">
        <v>92</v>
      </c>
      <c r="B107" s="72"/>
      <c r="C107" s="6">
        <v>3</v>
      </c>
      <c r="D107" s="6">
        <v>3</v>
      </c>
      <c r="E107" s="6">
        <v>3</v>
      </c>
      <c r="F107" s="6">
        <v>1</v>
      </c>
      <c r="G107" s="6">
        <v>1</v>
      </c>
      <c r="H107" s="6">
        <v>2</v>
      </c>
      <c r="I107" s="6">
        <v>2</v>
      </c>
      <c r="J107" s="6">
        <v>1</v>
      </c>
      <c r="K107" s="6">
        <v>1</v>
      </c>
      <c r="L107" s="6">
        <v>1</v>
      </c>
      <c r="M107" s="6">
        <v>1</v>
      </c>
      <c r="N107" s="6">
        <v>1</v>
      </c>
      <c r="O107" s="6">
        <v>1</v>
      </c>
      <c r="P107" s="6">
        <v>1</v>
      </c>
      <c r="Q107" s="6">
        <v>1</v>
      </c>
      <c r="R107" s="6">
        <v>1</v>
      </c>
      <c r="S107" s="6">
        <v>4</v>
      </c>
      <c r="T107" s="6">
        <v>3</v>
      </c>
      <c r="U107" s="6">
        <v>3</v>
      </c>
      <c r="V107" s="6">
        <v>3</v>
      </c>
      <c r="W107" s="6">
        <v>3</v>
      </c>
      <c r="X107" s="6">
        <v>3</v>
      </c>
      <c r="Y107" s="6">
        <v>3</v>
      </c>
    </row>
    <row r="108" spans="1:25" s="16" customFormat="1" ht="12" customHeight="1" x14ac:dyDescent="0.2">
      <c r="A108" s="72" t="s">
        <v>93</v>
      </c>
      <c r="B108" s="72"/>
      <c r="C108" s="6">
        <v>2</v>
      </c>
      <c r="D108" s="6">
        <v>2</v>
      </c>
      <c r="E108" s="6">
        <v>1</v>
      </c>
      <c r="F108" s="6">
        <v>1</v>
      </c>
      <c r="G108" s="6">
        <v>1</v>
      </c>
      <c r="H108" s="6">
        <v>0</v>
      </c>
      <c r="I108" s="6">
        <v>0</v>
      </c>
      <c r="J108" s="6">
        <v>1</v>
      </c>
      <c r="K108" s="6">
        <v>1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1</v>
      </c>
      <c r="S108" s="6">
        <v>3</v>
      </c>
      <c r="T108" s="6">
        <v>3</v>
      </c>
      <c r="U108" s="6">
        <v>3</v>
      </c>
      <c r="V108" s="6">
        <v>2</v>
      </c>
      <c r="W108" s="6">
        <v>2</v>
      </c>
      <c r="X108" s="6">
        <v>2</v>
      </c>
      <c r="Y108" s="6">
        <v>2</v>
      </c>
    </row>
    <row r="109" spans="1:25" s="16" customFormat="1" ht="12" customHeight="1" x14ac:dyDescent="0.2">
      <c r="A109" s="72" t="s">
        <v>94</v>
      </c>
      <c r="B109" s="72"/>
      <c r="C109" s="6">
        <v>1</v>
      </c>
      <c r="D109" s="6">
        <v>1</v>
      </c>
      <c r="E109" s="6">
        <v>1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</row>
    <row r="110" spans="1:25" s="16" customFormat="1" ht="12" customHeight="1" x14ac:dyDescent="0.2">
      <c r="A110" s="72" t="s">
        <v>95</v>
      </c>
      <c r="B110" s="72"/>
      <c r="C110" s="6">
        <v>4</v>
      </c>
      <c r="D110" s="6">
        <v>4</v>
      </c>
      <c r="E110" s="6">
        <v>4</v>
      </c>
      <c r="F110" s="6">
        <v>5</v>
      </c>
      <c r="G110" s="6">
        <v>4</v>
      </c>
      <c r="H110" s="6">
        <v>5</v>
      </c>
      <c r="I110" s="6">
        <v>5</v>
      </c>
      <c r="J110" s="6">
        <v>4</v>
      </c>
      <c r="K110" s="6">
        <v>4</v>
      </c>
      <c r="L110" s="6">
        <v>4</v>
      </c>
      <c r="M110" s="6">
        <v>4</v>
      </c>
      <c r="N110" s="6">
        <v>5</v>
      </c>
      <c r="O110" s="6">
        <v>5</v>
      </c>
      <c r="P110" s="6">
        <v>5</v>
      </c>
      <c r="Q110" s="6">
        <v>4</v>
      </c>
      <c r="R110" s="6">
        <v>4</v>
      </c>
      <c r="S110" s="6">
        <v>5</v>
      </c>
      <c r="T110" s="6">
        <v>5</v>
      </c>
      <c r="U110" s="6">
        <v>5</v>
      </c>
      <c r="V110" s="6">
        <v>6</v>
      </c>
      <c r="W110" s="6">
        <v>5</v>
      </c>
      <c r="X110" s="6">
        <v>5</v>
      </c>
      <c r="Y110" s="6">
        <v>4</v>
      </c>
    </row>
    <row r="111" spans="1:25" s="16" customFormat="1" ht="12" customHeight="1" x14ac:dyDescent="0.2">
      <c r="A111" s="72" t="s">
        <v>169</v>
      </c>
      <c r="B111" s="85"/>
      <c r="C111" s="6">
        <v>22</v>
      </c>
      <c r="D111" s="6">
        <v>18</v>
      </c>
      <c r="E111" s="6">
        <v>18</v>
      </c>
      <c r="F111" s="6">
        <v>16</v>
      </c>
      <c r="G111" s="6">
        <v>16</v>
      </c>
      <c r="H111" s="6">
        <v>17</v>
      </c>
      <c r="I111" s="6">
        <v>18</v>
      </c>
      <c r="J111" s="6">
        <v>19</v>
      </c>
      <c r="K111" s="6">
        <v>21</v>
      </c>
      <c r="L111" s="6">
        <v>21</v>
      </c>
      <c r="M111" s="6">
        <v>20</v>
      </c>
      <c r="N111" s="6">
        <v>21</v>
      </c>
      <c r="O111" s="6">
        <v>23</v>
      </c>
      <c r="P111" s="6">
        <v>21</v>
      </c>
      <c r="Q111" s="6">
        <v>24</v>
      </c>
      <c r="R111" s="6">
        <v>23</v>
      </c>
      <c r="S111" s="6">
        <v>23</v>
      </c>
      <c r="T111" s="6">
        <v>24</v>
      </c>
      <c r="U111" s="6">
        <v>23</v>
      </c>
      <c r="V111" s="6">
        <v>25</v>
      </c>
      <c r="W111" s="6">
        <v>24</v>
      </c>
      <c r="X111" s="6">
        <v>24</v>
      </c>
      <c r="Y111" s="6">
        <v>23</v>
      </c>
    </row>
    <row r="112" spans="1:25" s="16" customFormat="1" ht="12" customHeight="1" x14ac:dyDescent="0.2">
      <c r="A112" s="72" t="s">
        <v>192</v>
      </c>
      <c r="B112" s="85"/>
      <c r="C112" s="6">
        <v>8</v>
      </c>
      <c r="D112" s="6">
        <v>6</v>
      </c>
      <c r="E112" s="6">
        <v>6</v>
      </c>
      <c r="F112" s="6">
        <v>6</v>
      </c>
      <c r="G112" s="6">
        <v>5</v>
      </c>
      <c r="H112" s="6">
        <v>6</v>
      </c>
      <c r="I112" s="6">
        <v>6</v>
      </c>
      <c r="J112" s="6">
        <v>4</v>
      </c>
      <c r="K112" s="6">
        <v>4</v>
      </c>
      <c r="L112" s="6">
        <v>7</v>
      </c>
      <c r="M112" s="6">
        <v>7</v>
      </c>
      <c r="N112" s="6">
        <v>8</v>
      </c>
      <c r="O112" s="6">
        <v>8</v>
      </c>
      <c r="P112" s="6">
        <v>8</v>
      </c>
      <c r="Q112" s="6">
        <v>7</v>
      </c>
      <c r="R112" s="6">
        <v>7</v>
      </c>
      <c r="S112" s="6">
        <v>6</v>
      </c>
      <c r="T112" s="6">
        <v>6</v>
      </c>
      <c r="U112" s="6">
        <v>6</v>
      </c>
      <c r="V112" s="6">
        <v>6</v>
      </c>
      <c r="W112" s="6">
        <v>6</v>
      </c>
      <c r="X112" s="6">
        <v>6</v>
      </c>
      <c r="Y112" s="6">
        <v>7</v>
      </c>
    </row>
    <row r="113" spans="1:25" s="16" customFormat="1" ht="12" customHeight="1" x14ac:dyDescent="0.2">
      <c r="A113" s="72" t="s">
        <v>96</v>
      </c>
      <c r="B113" s="72"/>
      <c r="C113" s="6">
        <v>3</v>
      </c>
      <c r="D113" s="6">
        <v>3</v>
      </c>
      <c r="E113" s="6">
        <v>3</v>
      </c>
      <c r="F113" s="6">
        <v>1</v>
      </c>
      <c r="G113" s="6">
        <v>2</v>
      </c>
      <c r="H113" s="6">
        <v>0</v>
      </c>
      <c r="I113" s="6">
        <v>0</v>
      </c>
      <c r="J113" s="6">
        <v>2</v>
      </c>
      <c r="K113" s="6">
        <v>2</v>
      </c>
      <c r="L113" s="6">
        <v>2</v>
      </c>
      <c r="M113" s="6">
        <v>1</v>
      </c>
      <c r="N113" s="6">
        <v>1</v>
      </c>
      <c r="O113" s="6">
        <v>1</v>
      </c>
      <c r="P113" s="6">
        <v>1</v>
      </c>
      <c r="Q113" s="6">
        <v>1</v>
      </c>
      <c r="R113" s="6">
        <v>0</v>
      </c>
      <c r="S113" s="6">
        <v>1</v>
      </c>
      <c r="T113" s="6">
        <v>1</v>
      </c>
      <c r="U113" s="6">
        <v>1</v>
      </c>
      <c r="V113" s="6">
        <v>2</v>
      </c>
      <c r="W113" s="6">
        <v>1</v>
      </c>
      <c r="X113" s="6">
        <v>2</v>
      </c>
      <c r="Y113" s="6">
        <v>1</v>
      </c>
    </row>
    <row r="114" spans="1:25" s="16" customFormat="1" ht="12" customHeight="1" x14ac:dyDescent="0.2">
      <c r="A114" s="72" t="s">
        <v>97</v>
      </c>
      <c r="B114" s="72"/>
      <c r="C114" s="6">
        <v>2</v>
      </c>
      <c r="D114" s="6">
        <v>2</v>
      </c>
      <c r="E114" s="6">
        <v>2</v>
      </c>
      <c r="F114" s="6">
        <v>2</v>
      </c>
      <c r="G114" s="6">
        <v>2</v>
      </c>
      <c r="H114" s="6">
        <v>2</v>
      </c>
      <c r="I114" s="6">
        <v>2</v>
      </c>
      <c r="J114" s="6">
        <v>3</v>
      </c>
      <c r="K114" s="6">
        <v>3</v>
      </c>
      <c r="L114" s="6">
        <v>3</v>
      </c>
      <c r="M114" s="6">
        <v>3</v>
      </c>
      <c r="N114" s="6">
        <v>3</v>
      </c>
      <c r="O114" s="6">
        <v>3</v>
      </c>
      <c r="P114" s="6">
        <v>4</v>
      </c>
      <c r="Q114" s="6">
        <v>4</v>
      </c>
      <c r="R114" s="6">
        <v>4</v>
      </c>
      <c r="S114" s="6">
        <v>4</v>
      </c>
      <c r="T114" s="6">
        <v>4</v>
      </c>
      <c r="U114" s="6">
        <v>4</v>
      </c>
      <c r="V114" s="6">
        <v>3</v>
      </c>
      <c r="W114" s="6">
        <v>3</v>
      </c>
      <c r="X114" s="6">
        <v>3</v>
      </c>
      <c r="Y114" s="6">
        <v>3</v>
      </c>
    </row>
    <row r="115" spans="1:25" s="16" customFormat="1" ht="12" customHeight="1" x14ac:dyDescent="0.2">
      <c r="A115" s="86" t="s">
        <v>98</v>
      </c>
      <c r="B115" s="86"/>
      <c r="C115" s="11">
        <v>1</v>
      </c>
      <c r="D115" s="11">
        <v>1</v>
      </c>
      <c r="E115" s="11">
        <v>1</v>
      </c>
      <c r="F115" s="11">
        <v>1</v>
      </c>
      <c r="G115" s="11">
        <v>1</v>
      </c>
      <c r="H115" s="11">
        <v>0</v>
      </c>
      <c r="I115" s="11">
        <v>0</v>
      </c>
      <c r="J115" s="11">
        <v>0</v>
      </c>
      <c r="K115" s="11">
        <v>1</v>
      </c>
      <c r="L115" s="11">
        <v>1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1">
        <v>1</v>
      </c>
      <c r="X115" s="11">
        <v>1</v>
      </c>
      <c r="Y115" s="11">
        <v>1</v>
      </c>
    </row>
    <row r="116" spans="1:25" s="16" customFormat="1" ht="12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s="16" customFormat="1" ht="12" customHeight="1" x14ac:dyDescent="0.2">
      <c r="A117" s="74" t="s">
        <v>99</v>
      </c>
      <c r="B117" s="74"/>
      <c r="C117" s="5">
        <f t="shared" ref="C117:X117" si="43">SUM(C118:C136)</f>
        <v>279</v>
      </c>
      <c r="D117" s="5">
        <f t="shared" si="43"/>
        <v>257</v>
      </c>
      <c r="E117" s="5">
        <f t="shared" si="43"/>
        <v>251</v>
      </c>
      <c r="F117" s="5">
        <f t="shared" si="43"/>
        <v>208</v>
      </c>
      <c r="G117" s="5">
        <f t="shared" si="43"/>
        <v>200</v>
      </c>
      <c r="H117" s="5">
        <f t="shared" si="43"/>
        <v>190</v>
      </c>
      <c r="I117" s="5">
        <f t="shared" si="43"/>
        <v>186</v>
      </c>
      <c r="J117" s="5">
        <f t="shared" si="43"/>
        <v>189</v>
      </c>
      <c r="K117" s="5">
        <f t="shared" si="43"/>
        <v>185</v>
      </c>
      <c r="L117" s="5">
        <f t="shared" si="43"/>
        <v>216</v>
      </c>
      <c r="M117" s="5">
        <f t="shared" si="43"/>
        <v>208</v>
      </c>
      <c r="N117" s="5">
        <f t="shared" si="43"/>
        <v>217</v>
      </c>
      <c r="O117" s="5">
        <f t="shared" si="43"/>
        <v>210</v>
      </c>
      <c r="P117" s="5">
        <f t="shared" si="43"/>
        <v>196</v>
      </c>
      <c r="Q117" s="5">
        <f t="shared" si="43"/>
        <v>195</v>
      </c>
      <c r="R117" s="5">
        <f t="shared" si="43"/>
        <v>192</v>
      </c>
      <c r="S117" s="5">
        <f t="shared" si="43"/>
        <v>179</v>
      </c>
      <c r="T117" s="5">
        <f t="shared" si="43"/>
        <v>174</v>
      </c>
      <c r="U117" s="5">
        <f t="shared" si="43"/>
        <v>179</v>
      </c>
      <c r="V117" s="5">
        <f t="shared" si="43"/>
        <v>172</v>
      </c>
      <c r="W117" s="5">
        <f t="shared" si="43"/>
        <v>165</v>
      </c>
      <c r="X117" s="5">
        <f t="shared" si="43"/>
        <v>169</v>
      </c>
      <c r="Y117" s="5">
        <v>163</v>
      </c>
    </row>
    <row r="118" spans="1:25" s="16" customFormat="1" ht="12" customHeight="1" x14ac:dyDescent="0.2">
      <c r="A118" s="72" t="s">
        <v>100</v>
      </c>
      <c r="B118" s="72"/>
      <c r="C118" s="6">
        <v>4</v>
      </c>
      <c r="D118" s="6">
        <v>3</v>
      </c>
      <c r="E118" s="6">
        <v>4</v>
      </c>
      <c r="F118" s="6">
        <v>2</v>
      </c>
      <c r="G118" s="6">
        <v>2</v>
      </c>
      <c r="H118" s="6">
        <v>1</v>
      </c>
      <c r="I118" s="6">
        <v>1</v>
      </c>
      <c r="J118" s="6">
        <v>1</v>
      </c>
      <c r="K118" s="6">
        <v>1</v>
      </c>
      <c r="L118" s="6">
        <v>2</v>
      </c>
      <c r="M118" s="6">
        <v>2</v>
      </c>
      <c r="N118" s="6">
        <v>2</v>
      </c>
      <c r="O118" s="6">
        <v>2</v>
      </c>
      <c r="P118" s="6">
        <v>2</v>
      </c>
      <c r="Q118" s="6">
        <v>1</v>
      </c>
      <c r="R118" s="6">
        <v>1</v>
      </c>
      <c r="S118" s="6">
        <v>2</v>
      </c>
      <c r="T118" s="6">
        <v>2</v>
      </c>
      <c r="U118" s="6">
        <v>2</v>
      </c>
      <c r="V118" s="6">
        <v>2</v>
      </c>
      <c r="W118" s="6">
        <v>2</v>
      </c>
      <c r="X118" s="6">
        <v>2</v>
      </c>
      <c r="Y118" s="6">
        <v>2</v>
      </c>
    </row>
    <row r="119" spans="1:25" s="16" customFormat="1" ht="12" customHeight="1" x14ac:dyDescent="0.2">
      <c r="A119" s="72" t="s">
        <v>101</v>
      </c>
      <c r="B119" s="72"/>
      <c r="C119" s="6">
        <v>2</v>
      </c>
      <c r="D119" s="6">
        <v>2</v>
      </c>
      <c r="E119" s="6">
        <v>2</v>
      </c>
      <c r="F119" s="6">
        <v>2</v>
      </c>
      <c r="G119" s="6">
        <v>2</v>
      </c>
      <c r="H119" s="6">
        <v>2</v>
      </c>
      <c r="I119" s="6">
        <v>2</v>
      </c>
      <c r="J119" s="6">
        <v>2</v>
      </c>
      <c r="K119" s="6">
        <v>2</v>
      </c>
      <c r="L119" s="6">
        <v>2</v>
      </c>
      <c r="M119" s="6">
        <v>2</v>
      </c>
      <c r="N119" s="6">
        <v>2</v>
      </c>
      <c r="O119" s="6">
        <v>2</v>
      </c>
      <c r="P119" s="6">
        <v>2</v>
      </c>
      <c r="Q119" s="6">
        <v>2</v>
      </c>
      <c r="R119" s="6">
        <v>2</v>
      </c>
      <c r="S119" s="6">
        <v>1</v>
      </c>
      <c r="T119" s="6">
        <v>2</v>
      </c>
      <c r="U119" s="6">
        <v>2</v>
      </c>
      <c r="V119" s="6">
        <v>2</v>
      </c>
      <c r="W119" s="6">
        <v>2</v>
      </c>
      <c r="X119" s="6">
        <v>1</v>
      </c>
      <c r="Y119" s="6">
        <v>1</v>
      </c>
    </row>
    <row r="120" spans="1:25" s="16" customFormat="1" ht="12" customHeight="1" x14ac:dyDescent="0.2">
      <c r="A120" s="72" t="s">
        <v>102</v>
      </c>
      <c r="B120" s="72"/>
      <c r="C120" s="6">
        <v>8</v>
      </c>
      <c r="D120" s="6">
        <v>4</v>
      </c>
      <c r="E120" s="6">
        <v>4</v>
      </c>
      <c r="F120" s="6">
        <v>6</v>
      </c>
      <c r="G120" s="6">
        <v>5</v>
      </c>
      <c r="H120" s="6">
        <v>6</v>
      </c>
      <c r="I120" s="6">
        <v>6</v>
      </c>
      <c r="J120" s="6">
        <v>5</v>
      </c>
      <c r="K120" s="6">
        <v>5</v>
      </c>
      <c r="L120" s="6">
        <v>10</v>
      </c>
      <c r="M120" s="6">
        <v>10</v>
      </c>
      <c r="N120" s="6">
        <v>11</v>
      </c>
      <c r="O120" s="6">
        <v>10</v>
      </c>
      <c r="P120" s="6">
        <v>10</v>
      </c>
      <c r="Q120" s="6">
        <v>6</v>
      </c>
      <c r="R120" s="6">
        <v>7</v>
      </c>
      <c r="S120" s="6">
        <v>7</v>
      </c>
      <c r="T120" s="6">
        <v>8</v>
      </c>
      <c r="U120" s="6">
        <v>8</v>
      </c>
      <c r="V120" s="6">
        <v>8</v>
      </c>
      <c r="W120" s="6">
        <v>7</v>
      </c>
      <c r="X120" s="6">
        <v>7</v>
      </c>
      <c r="Y120" s="6">
        <v>7</v>
      </c>
    </row>
    <row r="121" spans="1:25" s="16" customFormat="1" ht="12" customHeight="1" x14ac:dyDescent="0.2">
      <c r="A121" s="72" t="s">
        <v>103</v>
      </c>
      <c r="B121" s="72"/>
      <c r="C121" s="6">
        <v>20</v>
      </c>
      <c r="D121" s="6">
        <v>17</v>
      </c>
      <c r="E121" s="6">
        <v>17</v>
      </c>
      <c r="F121" s="6">
        <v>15</v>
      </c>
      <c r="G121" s="6">
        <v>15</v>
      </c>
      <c r="H121" s="6">
        <v>15</v>
      </c>
      <c r="I121" s="6">
        <v>13</v>
      </c>
      <c r="J121" s="6">
        <v>14</v>
      </c>
      <c r="K121" s="6">
        <v>13</v>
      </c>
      <c r="L121" s="6">
        <v>18</v>
      </c>
      <c r="M121" s="6">
        <v>18</v>
      </c>
      <c r="N121" s="6">
        <v>20</v>
      </c>
      <c r="O121" s="6">
        <v>19</v>
      </c>
      <c r="P121" s="6">
        <v>20</v>
      </c>
      <c r="Q121" s="6">
        <v>20</v>
      </c>
      <c r="R121" s="6">
        <v>19</v>
      </c>
      <c r="S121" s="6">
        <v>17</v>
      </c>
      <c r="T121" s="6">
        <v>19</v>
      </c>
      <c r="U121" s="6">
        <v>17</v>
      </c>
      <c r="V121" s="6">
        <v>15</v>
      </c>
      <c r="W121" s="6">
        <v>15</v>
      </c>
      <c r="X121" s="6">
        <v>16</v>
      </c>
      <c r="Y121" s="6">
        <v>15</v>
      </c>
    </row>
    <row r="122" spans="1:25" s="16" customFormat="1" ht="12" customHeight="1" x14ac:dyDescent="0.2">
      <c r="A122" s="72" t="s">
        <v>104</v>
      </c>
      <c r="B122" s="72"/>
      <c r="C122" s="6">
        <v>41</v>
      </c>
      <c r="D122" s="6">
        <v>35</v>
      </c>
      <c r="E122" s="6">
        <v>37</v>
      </c>
      <c r="F122" s="6">
        <v>30</v>
      </c>
      <c r="G122" s="6">
        <v>25</v>
      </c>
      <c r="H122" s="6">
        <v>26</v>
      </c>
      <c r="I122" s="6">
        <v>27</v>
      </c>
      <c r="J122" s="6">
        <v>22</v>
      </c>
      <c r="K122" s="6">
        <v>24</v>
      </c>
      <c r="L122" s="6">
        <v>25</v>
      </c>
      <c r="M122" s="6">
        <v>23</v>
      </c>
      <c r="N122" s="6">
        <v>23</v>
      </c>
      <c r="O122" s="6">
        <v>23</v>
      </c>
      <c r="P122" s="6">
        <v>19</v>
      </c>
      <c r="Q122" s="6">
        <v>22</v>
      </c>
      <c r="R122" s="6">
        <v>21</v>
      </c>
      <c r="S122" s="6">
        <v>20</v>
      </c>
      <c r="T122" s="6">
        <v>19</v>
      </c>
      <c r="U122" s="6">
        <v>21</v>
      </c>
      <c r="V122" s="6">
        <v>18</v>
      </c>
      <c r="W122" s="6">
        <v>19</v>
      </c>
      <c r="X122" s="6">
        <v>18</v>
      </c>
      <c r="Y122" s="6">
        <v>14</v>
      </c>
    </row>
    <row r="123" spans="1:25" s="16" customFormat="1" ht="12" customHeight="1" x14ac:dyDescent="0.2">
      <c r="A123" s="72" t="s">
        <v>105</v>
      </c>
      <c r="B123" s="72"/>
      <c r="C123" s="6">
        <v>27</v>
      </c>
      <c r="D123" s="6">
        <v>25</v>
      </c>
      <c r="E123" s="6">
        <v>26</v>
      </c>
      <c r="F123" s="6">
        <v>18</v>
      </c>
      <c r="G123" s="6">
        <v>17</v>
      </c>
      <c r="H123" s="6">
        <v>18</v>
      </c>
      <c r="I123" s="6">
        <v>18</v>
      </c>
      <c r="J123" s="6">
        <v>17</v>
      </c>
      <c r="K123" s="6">
        <v>17</v>
      </c>
      <c r="L123" s="6">
        <v>21</v>
      </c>
      <c r="M123" s="6">
        <v>21</v>
      </c>
      <c r="N123" s="6">
        <v>22</v>
      </c>
      <c r="O123" s="6">
        <v>21</v>
      </c>
      <c r="P123" s="6">
        <v>20</v>
      </c>
      <c r="Q123" s="6">
        <v>22</v>
      </c>
      <c r="R123" s="6">
        <v>20</v>
      </c>
      <c r="S123" s="6">
        <v>20</v>
      </c>
      <c r="T123" s="6">
        <v>20</v>
      </c>
      <c r="U123" s="6">
        <v>21</v>
      </c>
      <c r="V123" s="6">
        <v>20</v>
      </c>
      <c r="W123" s="6">
        <v>19</v>
      </c>
      <c r="X123" s="6">
        <v>20</v>
      </c>
      <c r="Y123" s="6">
        <v>20</v>
      </c>
    </row>
    <row r="124" spans="1:25" s="16" customFormat="1" ht="12" customHeight="1" x14ac:dyDescent="0.2">
      <c r="A124" s="72" t="s">
        <v>106</v>
      </c>
      <c r="B124" s="72"/>
      <c r="C124" s="6">
        <v>36</v>
      </c>
      <c r="D124" s="6">
        <v>34</v>
      </c>
      <c r="E124" s="6">
        <v>31</v>
      </c>
      <c r="F124" s="6">
        <v>20</v>
      </c>
      <c r="G124" s="6">
        <v>21</v>
      </c>
      <c r="H124" s="6">
        <v>18</v>
      </c>
      <c r="I124" s="6">
        <v>17</v>
      </c>
      <c r="J124" s="6">
        <v>20</v>
      </c>
      <c r="K124" s="6">
        <v>18</v>
      </c>
      <c r="L124" s="6">
        <v>18</v>
      </c>
      <c r="M124" s="6">
        <v>16</v>
      </c>
      <c r="N124" s="6">
        <v>15</v>
      </c>
      <c r="O124" s="6">
        <v>15</v>
      </c>
      <c r="P124" s="6">
        <v>12</v>
      </c>
      <c r="Q124" s="6">
        <v>14</v>
      </c>
      <c r="R124" s="6">
        <v>16</v>
      </c>
      <c r="S124" s="6">
        <v>17</v>
      </c>
      <c r="T124" s="6">
        <v>15</v>
      </c>
      <c r="U124" s="6">
        <v>17</v>
      </c>
      <c r="V124" s="6">
        <v>14</v>
      </c>
      <c r="W124" s="6">
        <v>14</v>
      </c>
      <c r="X124" s="6">
        <v>14</v>
      </c>
      <c r="Y124" s="6">
        <v>14</v>
      </c>
    </row>
    <row r="125" spans="1:25" s="16" customFormat="1" ht="12" customHeight="1" x14ac:dyDescent="0.2">
      <c r="A125" s="72" t="s">
        <v>107</v>
      </c>
      <c r="B125" s="72"/>
      <c r="C125" s="6">
        <v>21</v>
      </c>
      <c r="D125" s="6">
        <v>23</v>
      </c>
      <c r="E125" s="6">
        <v>20</v>
      </c>
      <c r="F125" s="6">
        <v>15</v>
      </c>
      <c r="G125" s="6">
        <v>15</v>
      </c>
      <c r="H125" s="6">
        <v>12</v>
      </c>
      <c r="I125" s="6">
        <v>11</v>
      </c>
      <c r="J125" s="6">
        <v>11</v>
      </c>
      <c r="K125" s="6">
        <v>12</v>
      </c>
      <c r="L125" s="6">
        <v>15</v>
      </c>
      <c r="M125" s="6">
        <v>15</v>
      </c>
      <c r="N125" s="6">
        <v>15</v>
      </c>
      <c r="O125" s="6">
        <v>15</v>
      </c>
      <c r="P125" s="6">
        <v>15</v>
      </c>
      <c r="Q125" s="6">
        <v>13</v>
      </c>
      <c r="R125" s="6">
        <v>13</v>
      </c>
      <c r="S125" s="6">
        <v>11</v>
      </c>
      <c r="T125" s="6">
        <v>10</v>
      </c>
      <c r="U125" s="6">
        <v>11</v>
      </c>
      <c r="V125" s="6">
        <v>11</v>
      </c>
      <c r="W125" s="6">
        <v>11</v>
      </c>
      <c r="X125" s="6">
        <v>5</v>
      </c>
      <c r="Y125" s="6">
        <v>4</v>
      </c>
    </row>
    <row r="126" spans="1:25" s="16" customFormat="1" ht="12" customHeight="1" x14ac:dyDescent="0.2">
      <c r="A126" s="72" t="s">
        <v>108</v>
      </c>
      <c r="B126" s="72"/>
      <c r="C126" s="6">
        <v>14</v>
      </c>
      <c r="D126" s="6">
        <v>14</v>
      </c>
      <c r="E126" s="6">
        <v>13</v>
      </c>
      <c r="F126" s="6">
        <v>13</v>
      </c>
      <c r="G126" s="6">
        <v>14</v>
      </c>
      <c r="H126" s="6">
        <v>14</v>
      </c>
      <c r="I126" s="6">
        <v>15</v>
      </c>
      <c r="J126" s="6">
        <v>18</v>
      </c>
      <c r="K126" s="6">
        <v>18</v>
      </c>
      <c r="L126" s="6">
        <v>19</v>
      </c>
      <c r="M126" s="6">
        <v>18</v>
      </c>
      <c r="N126" s="6">
        <v>20</v>
      </c>
      <c r="O126" s="6">
        <v>20</v>
      </c>
      <c r="P126" s="6">
        <v>19</v>
      </c>
      <c r="Q126" s="6">
        <v>18</v>
      </c>
      <c r="R126" s="6">
        <v>18</v>
      </c>
      <c r="S126" s="6">
        <v>16</v>
      </c>
      <c r="T126" s="6">
        <v>16</v>
      </c>
      <c r="U126" s="6">
        <v>16</v>
      </c>
      <c r="V126" s="6">
        <v>16</v>
      </c>
      <c r="W126" s="6">
        <v>15</v>
      </c>
      <c r="X126" s="6">
        <v>16</v>
      </c>
      <c r="Y126" s="6">
        <v>15</v>
      </c>
    </row>
    <row r="127" spans="1:25" s="16" customFormat="1" ht="12" customHeight="1" x14ac:dyDescent="0.2">
      <c r="A127" s="72" t="s">
        <v>109</v>
      </c>
      <c r="B127" s="72"/>
      <c r="C127" s="6">
        <v>3</v>
      </c>
      <c r="D127" s="6">
        <v>3</v>
      </c>
      <c r="E127" s="6">
        <v>3</v>
      </c>
      <c r="F127" s="6">
        <v>2</v>
      </c>
      <c r="G127" s="6">
        <v>2</v>
      </c>
      <c r="H127" s="6">
        <v>2</v>
      </c>
      <c r="I127" s="6">
        <v>2</v>
      </c>
      <c r="J127" s="6">
        <v>3</v>
      </c>
      <c r="K127" s="6">
        <v>2</v>
      </c>
      <c r="L127" s="6">
        <v>2</v>
      </c>
      <c r="M127" s="6">
        <v>2</v>
      </c>
      <c r="N127" s="6">
        <v>2</v>
      </c>
      <c r="O127" s="6">
        <v>2</v>
      </c>
      <c r="P127" s="6">
        <v>2</v>
      </c>
      <c r="Q127" s="6">
        <v>3</v>
      </c>
      <c r="R127" s="6">
        <v>3</v>
      </c>
      <c r="S127" s="6">
        <v>3</v>
      </c>
      <c r="T127" s="6">
        <v>3</v>
      </c>
      <c r="U127" s="6">
        <v>3</v>
      </c>
      <c r="V127" s="6">
        <v>3</v>
      </c>
      <c r="W127" s="6">
        <v>3</v>
      </c>
      <c r="X127" s="6">
        <v>5</v>
      </c>
      <c r="Y127" s="6">
        <v>5</v>
      </c>
    </row>
    <row r="128" spans="1:25" s="16" customFormat="1" ht="12" customHeight="1" x14ac:dyDescent="0.2">
      <c r="A128" s="72" t="s">
        <v>110</v>
      </c>
      <c r="B128" s="72"/>
      <c r="C128" s="6">
        <v>5</v>
      </c>
      <c r="D128" s="6">
        <v>6</v>
      </c>
      <c r="E128" s="6">
        <v>6</v>
      </c>
      <c r="F128" s="6">
        <v>5</v>
      </c>
      <c r="G128" s="6">
        <v>5</v>
      </c>
      <c r="H128" s="6">
        <v>5</v>
      </c>
      <c r="I128" s="6">
        <v>4</v>
      </c>
      <c r="J128" s="6">
        <v>4</v>
      </c>
      <c r="K128" s="6">
        <v>4</v>
      </c>
      <c r="L128" s="6">
        <v>4</v>
      </c>
      <c r="M128" s="6">
        <v>3</v>
      </c>
      <c r="N128" s="6">
        <v>3</v>
      </c>
      <c r="O128" s="6">
        <v>3</v>
      </c>
      <c r="P128" s="6">
        <v>3</v>
      </c>
      <c r="Q128" s="6">
        <v>3</v>
      </c>
      <c r="R128" s="6">
        <v>3</v>
      </c>
      <c r="S128" s="6">
        <v>4</v>
      </c>
      <c r="T128" s="6">
        <v>3</v>
      </c>
      <c r="U128" s="6">
        <v>3</v>
      </c>
      <c r="V128" s="6">
        <v>4</v>
      </c>
      <c r="W128" s="6">
        <v>4</v>
      </c>
      <c r="X128" s="6">
        <v>4</v>
      </c>
      <c r="Y128" s="6">
        <v>5</v>
      </c>
    </row>
    <row r="129" spans="1:25" s="16" customFormat="1" ht="12" customHeight="1" x14ac:dyDescent="0.2">
      <c r="A129" s="72" t="s">
        <v>111</v>
      </c>
      <c r="B129" s="72"/>
      <c r="C129" s="6">
        <v>6</v>
      </c>
      <c r="D129" s="6">
        <v>6</v>
      </c>
      <c r="E129" s="6">
        <v>5</v>
      </c>
      <c r="F129" s="6">
        <v>3</v>
      </c>
      <c r="G129" s="6">
        <v>3</v>
      </c>
      <c r="H129" s="6">
        <v>3</v>
      </c>
      <c r="I129" s="6">
        <v>3</v>
      </c>
      <c r="J129" s="6">
        <v>4</v>
      </c>
      <c r="K129" s="6">
        <v>3</v>
      </c>
      <c r="L129" s="6">
        <v>4</v>
      </c>
      <c r="M129" s="6">
        <v>4</v>
      </c>
      <c r="N129" s="6">
        <v>4</v>
      </c>
      <c r="O129" s="6">
        <v>4</v>
      </c>
      <c r="P129" s="6">
        <v>4</v>
      </c>
      <c r="Q129" s="6">
        <v>4</v>
      </c>
      <c r="R129" s="6">
        <v>3</v>
      </c>
      <c r="S129" s="6">
        <v>2</v>
      </c>
      <c r="T129" s="6">
        <v>2</v>
      </c>
      <c r="U129" s="6">
        <v>2</v>
      </c>
      <c r="V129" s="6">
        <v>2</v>
      </c>
      <c r="W129" s="6">
        <v>2</v>
      </c>
      <c r="X129" s="6">
        <v>2</v>
      </c>
      <c r="Y129" s="6">
        <v>4</v>
      </c>
    </row>
    <row r="130" spans="1:25" s="16" customFormat="1" ht="12" customHeight="1" x14ac:dyDescent="0.2">
      <c r="A130" s="72" t="s">
        <v>112</v>
      </c>
      <c r="B130" s="72"/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/>
    </row>
    <row r="131" spans="1:25" s="16" customFormat="1" ht="12" customHeight="1" x14ac:dyDescent="0.2">
      <c r="A131" s="72" t="s">
        <v>113</v>
      </c>
      <c r="B131" s="72"/>
      <c r="C131" s="6">
        <v>25</v>
      </c>
      <c r="D131" s="6">
        <v>21</v>
      </c>
      <c r="E131" s="6">
        <v>20</v>
      </c>
      <c r="F131" s="6">
        <v>23</v>
      </c>
      <c r="G131" s="6">
        <v>20</v>
      </c>
      <c r="H131" s="6">
        <v>18</v>
      </c>
      <c r="I131" s="6">
        <v>18</v>
      </c>
      <c r="J131" s="6">
        <v>17</v>
      </c>
      <c r="K131" s="6">
        <v>17</v>
      </c>
      <c r="L131" s="6">
        <v>24</v>
      </c>
      <c r="M131" s="6">
        <v>23</v>
      </c>
      <c r="N131" s="6">
        <v>24</v>
      </c>
      <c r="O131" s="6">
        <v>23</v>
      </c>
      <c r="P131" s="6">
        <v>23</v>
      </c>
      <c r="Q131" s="6">
        <v>18</v>
      </c>
      <c r="R131" s="6">
        <v>17</v>
      </c>
      <c r="S131" s="6">
        <v>15</v>
      </c>
      <c r="T131" s="6">
        <v>13</v>
      </c>
      <c r="U131" s="6">
        <v>13</v>
      </c>
      <c r="V131" s="6">
        <v>13</v>
      </c>
      <c r="W131" s="6">
        <v>12</v>
      </c>
      <c r="X131" s="6">
        <v>12</v>
      </c>
      <c r="Y131" s="6">
        <v>13</v>
      </c>
    </row>
    <row r="132" spans="1:25" s="16" customFormat="1" ht="12" customHeight="1" x14ac:dyDescent="0.2">
      <c r="A132" s="72" t="s">
        <v>114</v>
      </c>
      <c r="B132" s="72"/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1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</row>
    <row r="133" spans="1:25" s="16" customFormat="1" ht="12" customHeight="1" x14ac:dyDescent="0.2">
      <c r="A133" s="72" t="s">
        <v>115</v>
      </c>
      <c r="B133" s="72"/>
      <c r="C133" s="6">
        <v>2</v>
      </c>
      <c r="D133" s="6">
        <v>2</v>
      </c>
      <c r="E133" s="6">
        <v>2</v>
      </c>
      <c r="F133" s="6">
        <v>2</v>
      </c>
      <c r="G133" s="6">
        <v>2</v>
      </c>
      <c r="H133" s="6">
        <v>2</v>
      </c>
      <c r="I133" s="6">
        <v>1</v>
      </c>
      <c r="J133" s="6">
        <v>2</v>
      </c>
      <c r="K133" s="6">
        <v>2</v>
      </c>
      <c r="L133" s="6">
        <v>2</v>
      </c>
      <c r="M133" s="6">
        <v>2</v>
      </c>
      <c r="N133" s="6">
        <v>3</v>
      </c>
      <c r="O133" s="6">
        <v>2</v>
      </c>
      <c r="P133" s="6">
        <v>3</v>
      </c>
      <c r="Q133" s="6">
        <v>3</v>
      </c>
      <c r="R133" s="6">
        <v>3</v>
      </c>
      <c r="S133" s="6">
        <v>3</v>
      </c>
      <c r="T133" s="6">
        <v>3</v>
      </c>
      <c r="U133" s="6">
        <v>3</v>
      </c>
      <c r="V133" s="6">
        <v>3</v>
      </c>
      <c r="W133" s="6">
        <v>2</v>
      </c>
      <c r="X133" s="6">
        <v>2</v>
      </c>
      <c r="Y133" s="6">
        <v>2</v>
      </c>
    </row>
    <row r="134" spans="1:25" s="16" customFormat="1" ht="12" customHeight="1" x14ac:dyDescent="0.2">
      <c r="A134" s="72" t="s">
        <v>116</v>
      </c>
      <c r="B134" s="72"/>
      <c r="C134" s="6">
        <v>16</v>
      </c>
      <c r="D134" s="6">
        <v>16</v>
      </c>
      <c r="E134" s="6">
        <v>16</v>
      </c>
      <c r="F134" s="6">
        <v>11</v>
      </c>
      <c r="G134" s="6">
        <v>12</v>
      </c>
      <c r="H134" s="6">
        <v>10</v>
      </c>
      <c r="I134" s="6">
        <v>10</v>
      </c>
      <c r="J134" s="6">
        <v>11</v>
      </c>
      <c r="K134" s="6">
        <v>11</v>
      </c>
      <c r="L134" s="6">
        <v>11</v>
      </c>
      <c r="M134" s="6">
        <v>10</v>
      </c>
      <c r="N134" s="6">
        <v>11</v>
      </c>
      <c r="O134" s="6">
        <v>10</v>
      </c>
      <c r="P134" s="6">
        <v>6</v>
      </c>
      <c r="Q134" s="6">
        <v>9</v>
      </c>
      <c r="R134" s="6">
        <v>10</v>
      </c>
      <c r="S134" s="6">
        <v>8</v>
      </c>
      <c r="T134" s="6">
        <v>8</v>
      </c>
      <c r="U134" s="6">
        <v>8</v>
      </c>
      <c r="V134" s="6">
        <v>8</v>
      </c>
      <c r="W134" s="6">
        <v>8</v>
      </c>
      <c r="X134" s="6">
        <v>7</v>
      </c>
      <c r="Y134" s="6">
        <v>5</v>
      </c>
    </row>
    <row r="135" spans="1:25" s="16" customFormat="1" ht="12" customHeight="1" x14ac:dyDescent="0.2">
      <c r="A135" s="72" t="s">
        <v>117</v>
      </c>
      <c r="B135" s="72"/>
      <c r="C135" s="6">
        <v>16</v>
      </c>
      <c r="D135" s="6">
        <v>15</v>
      </c>
      <c r="E135" s="6">
        <v>15</v>
      </c>
      <c r="F135" s="6">
        <v>11</v>
      </c>
      <c r="G135" s="6">
        <v>10</v>
      </c>
      <c r="H135" s="6">
        <v>7</v>
      </c>
      <c r="I135" s="6">
        <v>7</v>
      </c>
      <c r="J135" s="6">
        <v>8</v>
      </c>
      <c r="K135" s="6">
        <v>7</v>
      </c>
      <c r="L135" s="6">
        <v>9</v>
      </c>
      <c r="M135" s="6">
        <v>9</v>
      </c>
      <c r="N135" s="6">
        <v>10</v>
      </c>
      <c r="O135" s="6">
        <v>10</v>
      </c>
      <c r="P135" s="6">
        <v>9</v>
      </c>
      <c r="Q135" s="6">
        <v>11</v>
      </c>
      <c r="R135" s="6">
        <v>11</v>
      </c>
      <c r="S135" s="6">
        <v>9</v>
      </c>
      <c r="T135" s="6">
        <v>7</v>
      </c>
      <c r="U135" s="6">
        <v>8</v>
      </c>
      <c r="V135" s="6">
        <v>8</v>
      </c>
      <c r="W135" s="6">
        <v>7</v>
      </c>
      <c r="X135" s="6">
        <v>8</v>
      </c>
      <c r="Y135" s="6">
        <v>8</v>
      </c>
    </row>
    <row r="136" spans="1:25" s="16" customFormat="1" ht="12" customHeight="1" x14ac:dyDescent="0.2">
      <c r="A136" s="59" t="s">
        <v>168</v>
      </c>
      <c r="B136" s="59"/>
      <c r="C136" s="11">
        <v>33</v>
      </c>
      <c r="D136" s="11">
        <v>31</v>
      </c>
      <c r="E136" s="11">
        <v>30</v>
      </c>
      <c r="F136" s="11">
        <v>30</v>
      </c>
      <c r="G136" s="11">
        <v>30</v>
      </c>
      <c r="H136" s="11">
        <v>31</v>
      </c>
      <c r="I136" s="11">
        <v>31</v>
      </c>
      <c r="J136" s="11">
        <v>29</v>
      </c>
      <c r="K136" s="11">
        <v>29</v>
      </c>
      <c r="L136" s="11">
        <v>30</v>
      </c>
      <c r="M136" s="11">
        <v>30</v>
      </c>
      <c r="N136" s="11">
        <v>30</v>
      </c>
      <c r="O136" s="11">
        <v>29</v>
      </c>
      <c r="P136" s="11">
        <v>27</v>
      </c>
      <c r="Q136" s="11">
        <v>26</v>
      </c>
      <c r="R136" s="11">
        <v>25</v>
      </c>
      <c r="S136" s="11">
        <v>24</v>
      </c>
      <c r="T136" s="11">
        <v>24</v>
      </c>
      <c r="U136" s="11">
        <v>24</v>
      </c>
      <c r="V136" s="11">
        <v>25</v>
      </c>
      <c r="W136" s="11">
        <v>23</v>
      </c>
      <c r="X136" s="11">
        <v>30</v>
      </c>
      <c r="Y136" s="11">
        <v>29</v>
      </c>
    </row>
    <row r="137" spans="1:25" s="16" customFormat="1" ht="12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s="16" customFormat="1" ht="12" customHeight="1" x14ac:dyDescent="0.2">
      <c r="A138" s="74" t="s">
        <v>118</v>
      </c>
      <c r="B138" s="74"/>
      <c r="C138" s="5">
        <f t="shared" ref="C138:X138" si="44">SUM(C139:C146)</f>
        <v>88</v>
      </c>
      <c r="D138" s="5">
        <f t="shared" si="44"/>
        <v>82</v>
      </c>
      <c r="E138" s="5">
        <f t="shared" si="44"/>
        <v>80</v>
      </c>
      <c r="F138" s="5">
        <f t="shared" si="44"/>
        <v>78</v>
      </c>
      <c r="G138" s="5">
        <f t="shared" si="44"/>
        <v>77</v>
      </c>
      <c r="H138" s="5">
        <f t="shared" si="44"/>
        <v>79</v>
      </c>
      <c r="I138" s="5">
        <f t="shared" si="44"/>
        <v>80</v>
      </c>
      <c r="J138" s="5">
        <f t="shared" si="44"/>
        <v>78</v>
      </c>
      <c r="K138" s="5">
        <f t="shared" si="44"/>
        <v>78</v>
      </c>
      <c r="L138" s="5">
        <f t="shared" si="44"/>
        <v>88</v>
      </c>
      <c r="M138" s="5">
        <f t="shared" si="44"/>
        <v>85</v>
      </c>
      <c r="N138" s="5">
        <f t="shared" si="44"/>
        <v>85</v>
      </c>
      <c r="O138" s="5">
        <f t="shared" si="44"/>
        <v>85</v>
      </c>
      <c r="P138" s="5">
        <f t="shared" si="44"/>
        <v>83</v>
      </c>
      <c r="Q138" s="5">
        <f t="shared" si="44"/>
        <v>80</v>
      </c>
      <c r="R138" s="5">
        <f t="shared" si="44"/>
        <v>78</v>
      </c>
      <c r="S138" s="5">
        <f t="shared" si="44"/>
        <v>70</v>
      </c>
      <c r="T138" s="5">
        <f t="shared" si="44"/>
        <v>69</v>
      </c>
      <c r="U138" s="5">
        <f t="shared" si="44"/>
        <v>70</v>
      </c>
      <c r="V138" s="5">
        <f t="shared" si="44"/>
        <v>71</v>
      </c>
      <c r="W138" s="5">
        <f t="shared" si="44"/>
        <v>69</v>
      </c>
      <c r="X138" s="5">
        <f t="shared" si="44"/>
        <v>71</v>
      </c>
      <c r="Y138" s="5">
        <v>68</v>
      </c>
    </row>
    <row r="139" spans="1:25" s="16" customFormat="1" ht="12" customHeight="1" x14ac:dyDescent="0.2">
      <c r="A139" s="72" t="s">
        <v>119</v>
      </c>
      <c r="B139" s="72"/>
      <c r="C139" s="6">
        <v>6</v>
      </c>
      <c r="D139" s="6">
        <v>6</v>
      </c>
      <c r="E139" s="6">
        <v>6</v>
      </c>
      <c r="F139" s="6">
        <v>5</v>
      </c>
      <c r="G139" s="6">
        <v>6</v>
      </c>
      <c r="H139" s="6">
        <v>6</v>
      </c>
      <c r="I139" s="6">
        <v>7</v>
      </c>
      <c r="J139" s="6">
        <v>7</v>
      </c>
      <c r="K139" s="6">
        <v>8</v>
      </c>
      <c r="L139" s="6">
        <v>10</v>
      </c>
      <c r="M139" s="6">
        <v>10</v>
      </c>
      <c r="N139" s="6">
        <v>10</v>
      </c>
      <c r="O139" s="6">
        <v>12</v>
      </c>
      <c r="P139" s="6">
        <v>11</v>
      </c>
      <c r="Q139" s="6">
        <v>10</v>
      </c>
      <c r="R139" s="6">
        <v>9</v>
      </c>
      <c r="S139" s="6">
        <v>8</v>
      </c>
      <c r="T139" s="6">
        <v>9</v>
      </c>
      <c r="U139" s="6">
        <v>9</v>
      </c>
      <c r="V139" s="6">
        <v>10</v>
      </c>
      <c r="W139" s="6">
        <v>10</v>
      </c>
      <c r="X139" s="6">
        <v>11</v>
      </c>
      <c r="Y139" s="6">
        <v>12</v>
      </c>
    </row>
    <row r="140" spans="1:25" s="16" customFormat="1" ht="12" customHeight="1" x14ac:dyDescent="0.2">
      <c r="A140" s="72" t="s">
        <v>120</v>
      </c>
      <c r="B140" s="72"/>
      <c r="C140" s="6">
        <v>5</v>
      </c>
      <c r="D140" s="6">
        <v>5</v>
      </c>
      <c r="E140" s="6">
        <v>5</v>
      </c>
      <c r="F140" s="6">
        <v>5</v>
      </c>
      <c r="G140" s="6">
        <v>5</v>
      </c>
      <c r="H140" s="6">
        <v>4</v>
      </c>
      <c r="I140" s="6">
        <v>4</v>
      </c>
      <c r="J140" s="6">
        <v>4</v>
      </c>
      <c r="K140" s="6">
        <v>4</v>
      </c>
      <c r="L140" s="6">
        <v>5</v>
      </c>
      <c r="M140" s="6">
        <v>5</v>
      </c>
      <c r="N140" s="6">
        <v>4</v>
      </c>
      <c r="O140" s="6">
        <v>4</v>
      </c>
      <c r="P140" s="6">
        <v>4</v>
      </c>
      <c r="Q140" s="6">
        <v>4</v>
      </c>
      <c r="R140" s="6">
        <v>3</v>
      </c>
      <c r="S140" s="6">
        <v>3</v>
      </c>
      <c r="T140" s="6">
        <v>3</v>
      </c>
      <c r="U140" s="6">
        <v>3</v>
      </c>
      <c r="V140" s="6">
        <v>3</v>
      </c>
      <c r="W140" s="6">
        <v>3</v>
      </c>
      <c r="X140" s="6">
        <v>3</v>
      </c>
      <c r="Y140" s="6">
        <v>3</v>
      </c>
    </row>
    <row r="141" spans="1:25" s="16" customFormat="1" ht="12" customHeight="1" x14ac:dyDescent="0.2">
      <c r="A141" s="72" t="s">
        <v>121</v>
      </c>
      <c r="B141" s="72"/>
      <c r="C141" s="6">
        <v>5</v>
      </c>
      <c r="D141" s="6">
        <v>3</v>
      </c>
      <c r="E141" s="6">
        <v>3</v>
      </c>
      <c r="F141" s="6">
        <v>5</v>
      </c>
      <c r="G141" s="6">
        <v>3</v>
      </c>
      <c r="H141" s="6">
        <v>3</v>
      </c>
      <c r="I141" s="6">
        <v>3</v>
      </c>
      <c r="J141" s="6">
        <v>3</v>
      </c>
      <c r="K141" s="6">
        <v>3</v>
      </c>
      <c r="L141" s="6">
        <v>4</v>
      </c>
      <c r="M141" s="6">
        <v>4</v>
      </c>
      <c r="N141" s="6">
        <v>4</v>
      </c>
      <c r="O141" s="6">
        <v>4</v>
      </c>
      <c r="P141" s="6">
        <v>4</v>
      </c>
      <c r="Q141" s="6">
        <v>4</v>
      </c>
      <c r="R141" s="6">
        <v>3</v>
      </c>
      <c r="S141" s="6">
        <v>3</v>
      </c>
      <c r="T141" s="6">
        <v>3</v>
      </c>
      <c r="U141" s="6">
        <v>3</v>
      </c>
      <c r="V141" s="6">
        <v>3</v>
      </c>
      <c r="W141" s="6">
        <v>3</v>
      </c>
      <c r="X141" s="6">
        <v>3</v>
      </c>
      <c r="Y141" s="6">
        <v>3</v>
      </c>
    </row>
    <row r="142" spans="1:25" s="16" customFormat="1" ht="12" customHeight="1" x14ac:dyDescent="0.2">
      <c r="A142" s="72" t="s">
        <v>122</v>
      </c>
      <c r="B142" s="72"/>
      <c r="C142" s="6">
        <v>5</v>
      </c>
      <c r="D142" s="6">
        <v>5</v>
      </c>
      <c r="E142" s="6">
        <v>5</v>
      </c>
      <c r="F142" s="6">
        <v>5</v>
      </c>
      <c r="G142" s="6">
        <v>5</v>
      </c>
      <c r="H142" s="6">
        <v>5</v>
      </c>
      <c r="I142" s="6">
        <v>5</v>
      </c>
      <c r="J142" s="6">
        <v>5</v>
      </c>
      <c r="K142" s="6">
        <v>5</v>
      </c>
      <c r="L142" s="6">
        <v>5</v>
      </c>
      <c r="M142" s="6">
        <v>5</v>
      </c>
      <c r="N142" s="6">
        <v>5</v>
      </c>
      <c r="O142" s="6">
        <v>5</v>
      </c>
      <c r="P142" s="6">
        <v>5</v>
      </c>
      <c r="Q142" s="6">
        <v>5</v>
      </c>
      <c r="R142" s="6">
        <v>5</v>
      </c>
      <c r="S142" s="6">
        <v>4</v>
      </c>
      <c r="T142" s="6">
        <v>4</v>
      </c>
      <c r="U142" s="6">
        <v>4</v>
      </c>
      <c r="V142" s="6">
        <v>4</v>
      </c>
      <c r="W142" s="6">
        <v>4</v>
      </c>
      <c r="X142" s="6">
        <v>4</v>
      </c>
      <c r="Y142" s="6">
        <v>4</v>
      </c>
    </row>
    <row r="143" spans="1:25" s="16" customFormat="1" ht="12" customHeight="1" x14ac:dyDescent="0.2">
      <c r="A143" s="72" t="s">
        <v>123</v>
      </c>
      <c r="B143" s="72"/>
      <c r="C143" s="6">
        <v>12</v>
      </c>
      <c r="D143" s="6">
        <v>12</v>
      </c>
      <c r="E143" s="6">
        <v>12</v>
      </c>
      <c r="F143" s="6">
        <v>12</v>
      </c>
      <c r="G143" s="6">
        <v>12</v>
      </c>
      <c r="H143" s="6">
        <v>13</v>
      </c>
      <c r="I143" s="6">
        <v>12</v>
      </c>
      <c r="J143" s="6">
        <v>11</v>
      </c>
      <c r="K143" s="6">
        <v>11</v>
      </c>
      <c r="L143" s="6">
        <v>12</v>
      </c>
      <c r="M143" s="6">
        <v>11</v>
      </c>
      <c r="N143" s="6">
        <v>11</v>
      </c>
      <c r="O143" s="6">
        <v>10</v>
      </c>
      <c r="P143" s="6">
        <v>10</v>
      </c>
      <c r="Q143" s="6">
        <v>10</v>
      </c>
      <c r="R143" s="6">
        <v>10</v>
      </c>
      <c r="S143" s="6">
        <v>8</v>
      </c>
      <c r="T143" s="6">
        <v>8</v>
      </c>
      <c r="U143" s="6">
        <v>9</v>
      </c>
      <c r="V143" s="6">
        <v>12</v>
      </c>
      <c r="W143" s="6">
        <v>12</v>
      </c>
      <c r="X143" s="6">
        <v>12</v>
      </c>
      <c r="Y143" s="6">
        <v>11</v>
      </c>
    </row>
    <row r="144" spans="1:25" s="16" customFormat="1" ht="12" customHeight="1" x14ac:dyDescent="0.2">
      <c r="A144" s="72" t="s">
        <v>124</v>
      </c>
      <c r="B144" s="72"/>
      <c r="C144" s="6">
        <v>29</v>
      </c>
      <c r="D144" s="6">
        <v>25</v>
      </c>
      <c r="E144" s="6">
        <v>23</v>
      </c>
      <c r="F144" s="6">
        <v>24</v>
      </c>
      <c r="G144" s="6">
        <v>24</v>
      </c>
      <c r="H144" s="6">
        <v>24</v>
      </c>
      <c r="I144" s="6">
        <v>24</v>
      </c>
      <c r="J144" s="6">
        <v>23</v>
      </c>
      <c r="K144" s="6">
        <v>22</v>
      </c>
      <c r="L144" s="6">
        <v>25</v>
      </c>
      <c r="M144" s="6">
        <v>25</v>
      </c>
      <c r="N144" s="6">
        <v>25</v>
      </c>
      <c r="O144" s="6">
        <v>26</v>
      </c>
      <c r="P144" s="6">
        <v>27</v>
      </c>
      <c r="Q144" s="6">
        <v>27</v>
      </c>
      <c r="R144" s="6">
        <v>27</v>
      </c>
      <c r="S144" s="6">
        <v>24</v>
      </c>
      <c r="T144" s="6">
        <v>24</v>
      </c>
      <c r="U144" s="6">
        <v>24</v>
      </c>
      <c r="V144" s="6">
        <v>23</v>
      </c>
      <c r="W144" s="6">
        <v>23</v>
      </c>
      <c r="X144" s="6">
        <v>23</v>
      </c>
      <c r="Y144" s="6">
        <v>22</v>
      </c>
    </row>
    <row r="145" spans="1:25" s="16" customFormat="1" ht="12" customHeight="1" x14ac:dyDescent="0.2">
      <c r="A145" s="72" t="s">
        <v>125</v>
      </c>
      <c r="B145" s="72"/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1</v>
      </c>
      <c r="J145" s="6">
        <v>1</v>
      </c>
      <c r="K145" s="6">
        <v>1</v>
      </c>
      <c r="L145" s="6">
        <v>1</v>
      </c>
      <c r="M145" s="6">
        <v>1</v>
      </c>
      <c r="N145" s="6">
        <v>1</v>
      </c>
      <c r="O145" s="6">
        <v>1</v>
      </c>
      <c r="P145" s="6">
        <v>1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0</v>
      </c>
      <c r="Y145" s="6">
        <v>0</v>
      </c>
    </row>
    <row r="146" spans="1:25" s="16" customFormat="1" ht="12" customHeight="1" x14ac:dyDescent="0.2">
      <c r="A146" s="73" t="s">
        <v>126</v>
      </c>
      <c r="B146" s="73"/>
      <c r="C146" s="11">
        <v>26</v>
      </c>
      <c r="D146" s="11">
        <v>26</v>
      </c>
      <c r="E146" s="11">
        <v>26</v>
      </c>
      <c r="F146" s="11">
        <v>22</v>
      </c>
      <c r="G146" s="11">
        <v>22</v>
      </c>
      <c r="H146" s="11">
        <v>24</v>
      </c>
      <c r="I146" s="11">
        <v>24</v>
      </c>
      <c r="J146" s="11">
        <v>24</v>
      </c>
      <c r="K146" s="11">
        <v>24</v>
      </c>
      <c r="L146" s="11">
        <v>26</v>
      </c>
      <c r="M146" s="11">
        <v>24</v>
      </c>
      <c r="N146" s="11">
        <v>25</v>
      </c>
      <c r="O146" s="11">
        <v>23</v>
      </c>
      <c r="P146" s="11">
        <v>21</v>
      </c>
      <c r="Q146" s="11">
        <v>19</v>
      </c>
      <c r="R146" s="11">
        <v>20</v>
      </c>
      <c r="S146" s="11">
        <v>19</v>
      </c>
      <c r="T146" s="11">
        <v>17</v>
      </c>
      <c r="U146" s="11">
        <v>17</v>
      </c>
      <c r="V146" s="11">
        <v>15</v>
      </c>
      <c r="W146" s="11">
        <v>13</v>
      </c>
      <c r="X146" s="11">
        <v>15</v>
      </c>
      <c r="Y146" s="11">
        <v>13</v>
      </c>
    </row>
    <row r="147" spans="1:25" s="16" customFormat="1" ht="12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s="16" customFormat="1" ht="12" customHeight="1" x14ac:dyDescent="0.2">
      <c r="A148" s="74" t="s">
        <v>127</v>
      </c>
      <c r="B148" s="74"/>
      <c r="C148" s="5">
        <f>SUM(C149:C154)</f>
        <v>228</v>
      </c>
      <c r="D148" s="5">
        <f t="shared" ref="D148:X148" si="45">SUM(D149:D154)</f>
        <v>206</v>
      </c>
      <c r="E148" s="5">
        <f t="shared" si="45"/>
        <v>203</v>
      </c>
      <c r="F148" s="5">
        <f t="shared" si="45"/>
        <v>185</v>
      </c>
      <c r="G148" s="5">
        <f t="shared" si="45"/>
        <v>168</v>
      </c>
      <c r="H148" s="5">
        <f t="shared" si="45"/>
        <v>162</v>
      </c>
      <c r="I148" s="5">
        <f t="shared" si="45"/>
        <v>165</v>
      </c>
      <c r="J148" s="5">
        <f t="shared" si="45"/>
        <v>165</v>
      </c>
      <c r="K148" s="5">
        <f t="shared" si="45"/>
        <v>158</v>
      </c>
      <c r="L148" s="5">
        <f t="shared" si="45"/>
        <v>177</v>
      </c>
      <c r="M148" s="5">
        <f t="shared" si="45"/>
        <v>165</v>
      </c>
      <c r="N148" s="5">
        <f t="shared" si="45"/>
        <v>168</v>
      </c>
      <c r="O148" s="5">
        <f t="shared" si="45"/>
        <v>169</v>
      </c>
      <c r="P148" s="5">
        <f t="shared" si="45"/>
        <v>163</v>
      </c>
      <c r="Q148" s="5">
        <f t="shared" si="45"/>
        <v>165</v>
      </c>
      <c r="R148" s="5">
        <f t="shared" si="45"/>
        <v>163</v>
      </c>
      <c r="S148" s="5">
        <f t="shared" si="45"/>
        <v>156</v>
      </c>
      <c r="T148" s="5">
        <f t="shared" si="45"/>
        <v>157</v>
      </c>
      <c r="U148" s="5">
        <f t="shared" si="45"/>
        <v>154</v>
      </c>
      <c r="V148" s="5">
        <f t="shared" si="45"/>
        <v>153</v>
      </c>
      <c r="W148" s="5">
        <f t="shared" si="45"/>
        <v>146</v>
      </c>
      <c r="X148" s="5">
        <f t="shared" si="45"/>
        <v>150</v>
      </c>
      <c r="Y148" s="5">
        <v>144</v>
      </c>
    </row>
    <row r="149" spans="1:25" s="16" customFormat="1" ht="12" customHeight="1" x14ac:dyDescent="0.2">
      <c r="A149" s="72" t="s">
        <v>128</v>
      </c>
      <c r="B149" s="72"/>
      <c r="C149" s="6">
        <v>9</v>
      </c>
      <c r="D149" s="6">
        <v>7</v>
      </c>
      <c r="E149" s="6">
        <v>7</v>
      </c>
      <c r="F149" s="6">
        <v>9</v>
      </c>
      <c r="G149" s="6">
        <v>6</v>
      </c>
      <c r="H149" s="6">
        <v>8</v>
      </c>
      <c r="I149" s="6">
        <v>8</v>
      </c>
      <c r="J149" s="6">
        <v>8</v>
      </c>
      <c r="K149" s="6">
        <v>8</v>
      </c>
      <c r="L149" s="6">
        <v>8</v>
      </c>
      <c r="M149" s="6">
        <v>6</v>
      </c>
      <c r="N149" s="6">
        <v>7</v>
      </c>
      <c r="O149" s="6">
        <v>7</v>
      </c>
      <c r="P149" s="6">
        <v>4</v>
      </c>
      <c r="Q149" s="6">
        <v>7</v>
      </c>
      <c r="R149" s="6">
        <v>7</v>
      </c>
      <c r="S149" s="6">
        <v>6</v>
      </c>
      <c r="T149" s="6">
        <v>5</v>
      </c>
      <c r="U149" s="6">
        <v>6</v>
      </c>
      <c r="V149" s="6">
        <v>5</v>
      </c>
      <c r="W149" s="6">
        <v>5</v>
      </c>
      <c r="X149" s="6">
        <v>4</v>
      </c>
      <c r="Y149" s="6">
        <v>4</v>
      </c>
    </row>
    <row r="150" spans="1:25" s="16" customFormat="1" ht="12" customHeight="1" x14ac:dyDescent="0.2">
      <c r="A150" s="72" t="s">
        <v>129</v>
      </c>
      <c r="B150" s="72"/>
      <c r="C150" s="6">
        <v>168</v>
      </c>
      <c r="D150" s="6">
        <v>155</v>
      </c>
      <c r="E150" s="6">
        <v>151</v>
      </c>
      <c r="F150" s="6">
        <v>130</v>
      </c>
      <c r="G150" s="6">
        <v>122</v>
      </c>
      <c r="H150" s="6">
        <v>111</v>
      </c>
      <c r="I150" s="6">
        <v>114</v>
      </c>
      <c r="J150" s="6">
        <v>112</v>
      </c>
      <c r="K150" s="6">
        <v>107</v>
      </c>
      <c r="L150" s="6">
        <v>126</v>
      </c>
      <c r="M150" s="6">
        <v>120</v>
      </c>
      <c r="N150" s="6">
        <v>121</v>
      </c>
      <c r="O150" s="6">
        <v>123</v>
      </c>
      <c r="P150" s="6">
        <v>121</v>
      </c>
      <c r="Q150" s="6">
        <v>118</v>
      </c>
      <c r="R150" s="6">
        <v>116</v>
      </c>
      <c r="S150" s="6">
        <v>109</v>
      </c>
      <c r="T150" s="6">
        <v>109</v>
      </c>
      <c r="U150" s="6">
        <v>106</v>
      </c>
      <c r="V150" s="6">
        <v>108</v>
      </c>
      <c r="W150" s="6">
        <v>101</v>
      </c>
      <c r="X150" s="6">
        <v>105</v>
      </c>
      <c r="Y150" s="6">
        <v>101</v>
      </c>
    </row>
    <row r="151" spans="1:25" s="16" customFormat="1" ht="12" customHeight="1" x14ac:dyDescent="0.2">
      <c r="A151" s="72" t="s">
        <v>130</v>
      </c>
      <c r="B151" s="72"/>
      <c r="C151" s="6">
        <v>18</v>
      </c>
      <c r="D151" s="6">
        <v>16</v>
      </c>
      <c r="E151" s="6">
        <v>16</v>
      </c>
      <c r="F151" s="6">
        <v>19</v>
      </c>
      <c r="G151" s="6">
        <v>15</v>
      </c>
      <c r="H151" s="6">
        <v>17</v>
      </c>
      <c r="I151" s="6">
        <v>16</v>
      </c>
      <c r="J151" s="6">
        <v>16</v>
      </c>
      <c r="K151" s="6">
        <v>16</v>
      </c>
      <c r="L151" s="6">
        <v>16</v>
      </c>
      <c r="M151" s="6">
        <v>15</v>
      </c>
      <c r="N151" s="6">
        <v>15</v>
      </c>
      <c r="O151" s="6">
        <v>15</v>
      </c>
      <c r="P151" s="6">
        <v>15</v>
      </c>
      <c r="Q151" s="6">
        <v>16</v>
      </c>
      <c r="R151" s="6">
        <v>16</v>
      </c>
      <c r="S151" s="6">
        <v>15</v>
      </c>
      <c r="T151" s="6">
        <v>17</v>
      </c>
      <c r="U151" s="6">
        <v>16</v>
      </c>
      <c r="V151" s="6">
        <v>16</v>
      </c>
      <c r="W151" s="6">
        <v>16</v>
      </c>
      <c r="X151" s="6">
        <v>17</v>
      </c>
      <c r="Y151" s="6">
        <v>17</v>
      </c>
    </row>
    <row r="152" spans="1:25" s="16" customFormat="1" ht="12" customHeight="1" x14ac:dyDescent="0.2">
      <c r="A152" s="72" t="s">
        <v>131</v>
      </c>
      <c r="B152" s="72"/>
      <c r="C152" s="6">
        <v>8</v>
      </c>
      <c r="D152" s="6">
        <v>8</v>
      </c>
      <c r="E152" s="6">
        <v>8</v>
      </c>
      <c r="F152" s="6">
        <v>7</v>
      </c>
      <c r="G152" s="6">
        <v>7</v>
      </c>
      <c r="H152" s="6">
        <v>7</v>
      </c>
      <c r="I152" s="6">
        <v>7</v>
      </c>
      <c r="J152" s="6">
        <v>7</v>
      </c>
      <c r="K152" s="6">
        <v>7</v>
      </c>
      <c r="L152" s="6">
        <v>7</v>
      </c>
      <c r="M152" s="6">
        <v>7</v>
      </c>
      <c r="N152" s="6">
        <v>7</v>
      </c>
      <c r="O152" s="6">
        <v>7</v>
      </c>
      <c r="P152" s="6">
        <v>7</v>
      </c>
      <c r="Q152" s="6">
        <v>7</v>
      </c>
      <c r="R152" s="6">
        <v>7</v>
      </c>
      <c r="S152" s="6">
        <v>7</v>
      </c>
      <c r="T152" s="6">
        <v>7</v>
      </c>
      <c r="U152" s="6">
        <v>7</v>
      </c>
      <c r="V152" s="6">
        <v>7</v>
      </c>
      <c r="W152" s="6">
        <v>7</v>
      </c>
      <c r="X152" s="6">
        <v>7</v>
      </c>
      <c r="Y152" s="6">
        <v>7</v>
      </c>
    </row>
    <row r="153" spans="1:25" s="16" customFormat="1" ht="12" customHeight="1" x14ac:dyDescent="0.2">
      <c r="A153" s="72" t="s">
        <v>132</v>
      </c>
      <c r="B153" s="72"/>
      <c r="C153" s="6">
        <v>1</v>
      </c>
      <c r="D153" s="6">
        <v>1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>
        <v>1</v>
      </c>
      <c r="K153" s="6">
        <v>1</v>
      </c>
      <c r="L153" s="6">
        <v>1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1</v>
      </c>
      <c r="T153" s="6">
        <v>2</v>
      </c>
      <c r="U153" s="6">
        <v>2</v>
      </c>
      <c r="V153" s="6">
        <v>1</v>
      </c>
      <c r="W153" s="6">
        <v>1</v>
      </c>
      <c r="X153" s="6">
        <v>1</v>
      </c>
      <c r="Y153" s="6">
        <v>1</v>
      </c>
    </row>
    <row r="154" spans="1:25" s="16" customFormat="1" ht="12" customHeight="1" x14ac:dyDescent="0.2">
      <c r="A154" s="86" t="s">
        <v>133</v>
      </c>
      <c r="B154" s="86"/>
      <c r="C154" s="11">
        <v>24</v>
      </c>
      <c r="D154" s="11">
        <v>19</v>
      </c>
      <c r="E154" s="11">
        <v>20</v>
      </c>
      <c r="F154" s="11">
        <v>19</v>
      </c>
      <c r="G154" s="11">
        <v>17</v>
      </c>
      <c r="H154" s="11">
        <v>18</v>
      </c>
      <c r="I154" s="11">
        <v>19</v>
      </c>
      <c r="J154" s="11">
        <v>21</v>
      </c>
      <c r="K154" s="11">
        <v>19</v>
      </c>
      <c r="L154" s="11">
        <v>19</v>
      </c>
      <c r="M154" s="11">
        <v>17</v>
      </c>
      <c r="N154" s="11">
        <v>18</v>
      </c>
      <c r="O154" s="11">
        <v>17</v>
      </c>
      <c r="P154" s="11">
        <v>16</v>
      </c>
      <c r="Q154" s="11">
        <v>17</v>
      </c>
      <c r="R154" s="11">
        <v>17</v>
      </c>
      <c r="S154" s="11">
        <v>18</v>
      </c>
      <c r="T154" s="11">
        <v>17</v>
      </c>
      <c r="U154" s="11">
        <v>17</v>
      </c>
      <c r="V154" s="11">
        <v>16</v>
      </c>
      <c r="W154" s="11">
        <v>16</v>
      </c>
      <c r="X154" s="11">
        <v>16</v>
      </c>
      <c r="Y154" s="11">
        <v>14</v>
      </c>
    </row>
    <row r="155" spans="1:25" s="16" customFormat="1" ht="12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s="16" customFormat="1" ht="12" customHeight="1" x14ac:dyDescent="0.2">
      <c r="A156" s="74" t="s">
        <v>134</v>
      </c>
      <c r="B156" s="74"/>
      <c r="C156" s="5">
        <f>SUM(C157:C158)</f>
        <v>69</v>
      </c>
      <c r="D156" s="5">
        <f t="shared" ref="D156:X156" si="46">SUM(D157:D158)</f>
        <v>60</v>
      </c>
      <c r="E156" s="5">
        <f t="shared" si="46"/>
        <v>60</v>
      </c>
      <c r="F156" s="5">
        <f t="shared" si="46"/>
        <v>56</v>
      </c>
      <c r="G156" s="5">
        <f t="shared" si="46"/>
        <v>54</v>
      </c>
      <c r="H156" s="5">
        <f t="shared" si="46"/>
        <v>56</v>
      </c>
      <c r="I156" s="5">
        <f t="shared" si="46"/>
        <v>55</v>
      </c>
      <c r="J156" s="5">
        <f t="shared" si="46"/>
        <v>55</v>
      </c>
      <c r="K156" s="5">
        <f t="shared" si="46"/>
        <v>53</v>
      </c>
      <c r="L156" s="5">
        <f t="shared" si="46"/>
        <v>55</v>
      </c>
      <c r="M156" s="5">
        <f t="shared" si="46"/>
        <v>55</v>
      </c>
      <c r="N156" s="5">
        <f t="shared" si="46"/>
        <v>53</v>
      </c>
      <c r="O156" s="5">
        <f t="shared" si="46"/>
        <v>52</v>
      </c>
      <c r="P156" s="5">
        <f t="shared" si="46"/>
        <v>50</v>
      </c>
      <c r="Q156" s="5">
        <f t="shared" si="46"/>
        <v>51</v>
      </c>
      <c r="R156" s="5">
        <f t="shared" si="46"/>
        <v>50</v>
      </c>
      <c r="S156" s="5">
        <f t="shared" si="46"/>
        <v>50</v>
      </c>
      <c r="T156" s="5">
        <f t="shared" si="46"/>
        <v>50</v>
      </c>
      <c r="U156" s="5">
        <f t="shared" si="46"/>
        <v>50</v>
      </c>
      <c r="V156" s="5">
        <f t="shared" si="46"/>
        <v>51</v>
      </c>
      <c r="W156" s="5">
        <f t="shared" si="46"/>
        <v>52</v>
      </c>
      <c r="X156" s="5">
        <f t="shared" si="46"/>
        <v>51</v>
      </c>
      <c r="Y156" s="5">
        <v>49</v>
      </c>
    </row>
    <row r="157" spans="1:25" s="16" customFormat="1" ht="12" customHeight="1" x14ac:dyDescent="0.2">
      <c r="A157" s="72" t="s">
        <v>135</v>
      </c>
      <c r="B157" s="72"/>
      <c r="C157" s="6">
        <v>40</v>
      </c>
      <c r="D157" s="6">
        <v>39</v>
      </c>
      <c r="E157" s="6">
        <v>40</v>
      </c>
      <c r="F157" s="6">
        <v>35</v>
      </c>
      <c r="G157" s="6">
        <v>33</v>
      </c>
      <c r="H157" s="6">
        <v>33</v>
      </c>
      <c r="I157" s="6">
        <v>33</v>
      </c>
      <c r="J157" s="6">
        <v>33</v>
      </c>
      <c r="K157" s="6">
        <v>30</v>
      </c>
      <c r="L157" s="6">
        <v>30</v>
      </c>
      <c r="M157" s="6">
        <v>29</v>
      </c>
      <c r="N157" s="6">
        <v>28</v>
      </c>
      <c r="O157" s="6">
        <v>27</v>
      </c>
      <c r="P157" s="6">
        <v>25</v>
      </c>
      <c r="Q157" s="6">
        <v>25</v>
      </c>
      <c r="R157" s="6">
        <v>25</v>
      </c>
      <c r="S157" s="6">
        <v>28</v>
      </c>
      <c r="T157" s="6">
        <v>27</v>
      </c>
      <c r="U157" s="6">
        <v>28</v>
      </c>
      <c r="V157" s="6">
        <v>26</v>
      </c>
      <c r="W157" s="6">
        <v>26</v>
      </c>
      <c r="X157" s="6">
        <v>25</v>
      </c>
      <c r="Y157" s="6">
        <v>23</v>
      </c>
    </row>
    <row r="158" spans="1:25" s="16" customFormat="1" ht="12" customHeight="1" x14ac:dyDescent="0.2">
      <c r="A158" s="86" t="s">
        <v>161</v>
      </c>
      <c r="B158" s="86"/>
      <c r="C158" s="11">
        <v>29</v>
      </c>
      <c r="D158" s="11">
        <v>21</v>
      </c>
      <c r="E158" s="11">
        <v>20</v>
      </c>
      <c r="F158" s="11">
        <v>21</v>
      </c>
      <c r="G158" s="11">
        <v>21</v>
      </c>
      <c r="H158" s="11">
        <v>23</v>
      </c>
      <c r="I158" s="11">
        <v>22</v>
      </c>
      <c r="J158" s="11">
        <v>22</v>
      </c>
      <c r="K158" s="11">
        <v>23</v>
      </c>
      <c r="L158" s="11">
        <v>25</v>
      </c>
      <c r="M158" s="11">
        <v>26</v>
      </c>
      <c r="N158" s="11">
        <v>25</v>
      </c>
      <c r="O158" s="11">
        <v>25</v>
      </c>
      <c r="P158" s="11">
        <v>25</v>
      </c>
      <c r="Q158" s="11">
        <v>26</v>
      </c>
      <c r="R158" s="11">
        <v>25</v>
      </c>
      <c r="S158" s="11">
        <v>22</v>
      </c>
      <c r="T158" s="11">
        <v>23</v>
      </c>
      <c r="U158" s="11">
        <v>22</v>
      </c>
      <c r="V158" s="11">
        <v>25</v>
      </c>
      <c r="W158" s="11">
        <v>26</v>
      </c>
      <c r="X158" s="11">
        <v>26</v>
      </c>
      <c r="Y158" s="11">
        <v>26</v>
      </c>
    </row>
    <row r="159" spans="1:25" s="16" customFormat="1" ht="12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s="16" customFormat="1" ht="12" customHeight="1" x14ac:dyDescent="0.2">
      <c r="A160" s="74" t="s">
        <v>136</v>
      </c>
      <c r="B160" s="74"/>
      <c r="C160" s="5">
        <f t="shared" ref="C160:X160" si="47">SUM(C161:C163)</f>
        <v>182</v>
      </c>
      <c r="D160" s="5">
        <f t="shared" si="47"/>
        <v>170</v>
      </c>
      <c r="E160" s="5">
        <f t="shared" si="47"/>
        <v>168</v>
      </c>
      <c r="F160" s="5">
        <f t="shared" si="47"/>
        <v>156</v>
      </c>
      <c r="G160" s="5">
        <f t="shared" si="47"/>
        <v>159</v>
      </c>
      <c r="H160" s="5">
        <f t="shared" si="47"/>
        <v>153</v>
      </c>
      <c r="I160" s="5">
        <f t="shared" si="47"/>
        <v>148</v>
      </c>
      <c r="J160" s="5">
        <f t="shared" si="47"/>
        <v>149</v>
      </c>
      <c r="K160" s="5">
        <f t="shared" si="47"/>
        <v>146</v>
      </c>
      <c r="L160" s="5">
        <f t="shared" si="47"/>
        <v>147</v>
      </c>
      <c r="M160" s="5">
        <f t="shared" si="47"/>
        <v>141</v>
      </c>
      <c r="N160" s="5">
        <f t="shared" si="47"/>
        <v>135</v>
      </c>
      <c r="O160" s="5">
        <f t="shared" si="47"/>
        <v>136</v>
      </c>
      <c r="P160" s="5">
        <f t="shared" si="47"/>
        <v>128</v>
      </c>
      <c r="Q160" s="5">
        <f t="shared" si="47"/>
        <v>127</v>
      </c>
      <c r="R160" s="5">
        <f t="shared" si="47"/>
        <v>124</v>
      </c>
      <c r="S160" s="5">
        <f t="shared" si="47"/>
        <v>123</v>
      </c>
      <c r="T160" s="5">
        <f t="shared" si="47"/>
        <v>122</v>
      </c>
      <c r="U160" s="5">
        <f t="shared" si="47"/>
        <v>119</v>
      </c>
      <c r="V160" s="5">
        <f t="shared" si="47"/>
        <v>119</v>
      </c>
      <c r="W160" s="5">
        <f t="shared" si="47"/>
        <v>116</v>
      </c>
      <c r="X160" s="5">
        <f t="shared" si="47"/>
        <v>117</v>
      </c>
      <c r="Y160" s="5">
        <v>116</v>
      </c>
    </row>
    <row r="161" spans="1:25" s="16" customFormat="1" ht="12" customHeight="1" x14ac:dyDescent="0.2">
      <c r="A161" s="72" t="s">
        <v>137</v>
      </c>
      <c r="B161" s="72"/>
      <c r="C161" s="6">
        <v>48</v>
      </c>
      <c r="D161" s="6">
        <v>45</v>
      </c>
      <c r="E161" s="6">
        <v>43</v>
      </c>
      <c r="F161" s="6">
        <v>42</v>
      </c>
      <c r="G161" s="6">
        <v>45</v>
      </c>
      <c r="H161" s="6">
        <v>42</v>
      </c>
      <c r="I161" s="6">
        <v>41</v>
      </c>
      <c r="J161" s="6">
        <v>39</v>
      </c>
      <c r="K161" s="6">
        <v>40</v>
      </c>
      <c r="L161" s="6">
        <v>40</v>
      </c>
      <c r="M161" s="6">
        <v>39</v>
      </c>
      <c r="N161" s="6">
        <v>38</v>
      </c>
      <c r="O161" s="6">
        <v>40</v>
      </c>
      <c r="P161" s="6">
        <v>41</v>
      </c>
      <c r="Q161" s="6">
        <v>41</v>
      </c>
      <c r="R161" s="6">
        <v>38</v>
      </c>
      <c r="S161" s="6">
        <v>37</v>
      </c>
      <c r="T161" s="6">
        <v>37</v>
      </c>
      <c r="U161" s="6">
        <v>37</v>
      </c>
      <c r="V161" s="6">
        <v>38</v>
      </c>
      <c r="W161" s="6">
        <v>37</v>
      </c>
      <c r="X161" s="6">
        <v>39</v>
      </c>
      <c r="Y161" s="6">
        <v>39</v>
      </c>
    </row>
    <row r="162" spans="1:25" s="16" customFormat="1" ht="12" customHeight="1" x14ac:dyDescent="0.2">
      <c r="A162" s="72" t="s">
        <v>138</v>
      </c>
      <c r="B162" s="72"/>
      <c r="C162" s="6">
        <v>58</v>
      </c>
      <c r="D162" s="6">
        <v>55</v>
      </c>
      <c r="E162" s="6">
        <v>54</v>
      </c>
      <c r="F162" s="6">
        <v>49</v>
      </c>
      <c r="G162" s="6">
        <v>49</v>
      </c>
      <c r="H162" s="6">
        <v>49</v>
      </c>
      <c r="I162" s="6">
        <v>49</v>
      </c>
      <c r="J162" s="6">
        <v>49</v>
      </c>
      <c r="K162" s="6">
        <v>48</v>
      </c>
      <c r="L162" s="6">
        <v>47</v>
      </c>
      <c r="M162" s="6">
        <v>44</v>
      </c>
      <c r="N162" s="6">
        <v>41</v>
      </c>
      <c r="O162" s="6">
        <v>40</v>
      </c>
      <c r="P162" s="6">
        <v>38</v>
      </c>
      <c r="Q162" s="6">
        <v>37</v>
      </c>
      <c r="R162" s="6">
        <v>37</v>
      </c>
      <c r="S162" s="6">
        <v>36</v>
      </c>
      <c r="T162" s="6">
        <v>36</v>
      </c>
      <c r="U162" s="6">
        <v>33</v>
      </c>
      <c r="V162" s="6">
        <v>33</v>
      </c>
      <c r="W162" s="6">
        <v>31</v>
      </c>
      <c r="X162" s="6">
        <v>33</v>
      </c>
      <c r="Y162" s="6">
        <v>30</v>
      </c>
    </row>
    <row r="163" spans="1:25" s="16" customFormat="1" ht="12" customHeight="1" x14ac:dyDescent="0.2">
      <c r="A163" s="86" t="s">
        <v>139</v>
      </c>
      <c r="B163" s="86"/>
      <c r="C163" s="15">
        <v>76</v>
      </c>
      <c r="D163" s="15">
        <v>70</v>
      </c>
      <c r="E163" s="15">
        <v>71</v>
      </c>
      <c r="F163" s="15">
        <v>65</v>
      </c>
      <c r="G163" s="15">
        <v>65</v>
      </c>
      <c r="H163" s="15">
        <v>62</v>
      </c>
      <c r="I163" s="15">
        <v>58</v>
      </c>
      <c r="J163" s="15">
        <v>61</v>
      </c>
      <c r="K163" s="15">
        <v>58</v>
      </c>
      <c r="L163" s="15">
        <v>60</v>
      </c>
      <c r="M163" s="15">
        <v>58</v>
      </c>
      <c r="N163" s="15">
        <v>56</v>
      </c>
      <c r="O163" s="15">
        <v>56</v>
      </c>
      <c r="P163" s="15">
        <v>49</v>
      </c>
      <c r="Q163" s="15">
        <v>49</v>
      </c>
      <c r="R163" s="15">
        <v>49</v>
      </c>
      <c r="S163" s="15">
        <v>50</v>
      </c>
      <c r="T163" s="15">
        <v>49</v>
      </c>
      <c r="U163" s="15">
        <v>49</v>
      </c>
      <c r="V163" s="15">
        <v>48</v>
      </c>
      <c r="W163" s="15">
        <v>48</v>
      </c>
      <c r="X163" s="15">
        <v>45</v>
      </c>
      <c r="Y163" s="15">
        <v>47</v>
      </c>
    </row>
    <row r="164" spans="1:25" s="16" customFormat="1" ht="12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s="16" customFormat="1" ht="12" customHeight="1" x14ac:dyDescent="0.2">
      <c r="A165" s="74" t="s">
        <v>140</v>
      </c>
      <c r="B165" s="74"/>
      <c r="C165" s="5">
        <f t="shared" ref="C165:X165" si="48">SUM(C166:C175)</f>
        <v>165</v>
      </c>
      <c r="D165" s="5">
        <f t="shared" si="48"/>
        <v>140</v>
      </c>
      <c r="E165" s="5">
        <f t="shared" si="48"/>
        <v>138</v>
      </c>
      <c r="F165" s="5">
        <f t="shared" si="48"/>
        <v>151</v>
      </c>
      <c r="G165" s="5">
        <f t="shared" si="48"/>
        <v>134</v>
      </c>
      <c r="H165" s="5">
        <f t="shared" si="48"/>
        <v>135</v>
      </c>
      <c r="I165" s="5">
        <f t="shared" si="48"/>
        <v>134</v>
      </c>
      <c r="J165" s="5">
        <f t="shared" si="48"/>
        <v>127</v>
      </c>
      <c r="K165" s="5">
        <f t="shared" si="48"/>
        <v>121</v>
      </c>
      <c r="L165" s="5">
        <f t="shared" si="48"/>
        <v>137</v>
      </c>
      <c r="M165" s="5">
        <f t="shared" si="48"/>
        <v>133</v>
      </c>
      <c r="N165" s="5">
        <f t="shared" si="48"/>
        <v>129</v>
      </c>
      <c r="O165" s="5">
        <f t="shared" si="48"/>
        <v>128</v>
      </c>
      <c r="P165" s="5">
        <f t="shared" si="48"/>
        <v>127</v>
      </c>
      <c r="Q165" s="5">
        <f t="shared" si="48"/>
        <v>114</v>
      </c>
      <c r="R165" s="5">
        <f t="shared" si="48"/>
        <v>113</v>
      </c>
      <c r="S165" s="5">
        <f t="shared" si="48"/>
        <v>109</v>
      </c>
      <c r="T165" s="5">
        <f t="shared" si="48"/>
        <v>110</v>
      </c>
      <c r="U165" s="5">
        <f t="shared" si="48"/>
        <v>108</v>
      </c>
      <c r="V165" s="5">
        <f t="shared" si="48"/>
        <v>104</v>
      </c>
      <c r="W165" s="5">
        <f t="shared" si="48"/>
        <v>103</v>
      </c>
      <c r="X165" s="5">
        <f t="shared" si="48"/>
        <v>102</v>
      </c>
      <c r="Y165" s="5">
        <v>99</v>
      </c>
    </row>
    <row r="166" spans="1:25" s="16" customFormat="1" ht="12" customHeight="1" x14ac:dyDescent="0.2">
      <c r="A166" s="72" t="s">
        <v>141</v>
      </c>
      <c r="B166" s="72"/>
      <c r="C166" s="6">
        <v>22</v>
      </c>
      <c r="D166" s="6">
        <v>19</v>
      </c>
      <c r="E166" s="6">
        <v>19</v>
      </c>
      <c r="F166" s="6">
        <v>21</v>
      </c>
      <c r="G166" s="6">
        <v>19</v>
      </c>
      <c r="H166" s="6">
        <v>23</v>
      </c>
      <c r="I166" s="6">
        <v>23</v>
      </c>
      <c r="J166" s="6">
        <v>23</v>
      </c>
      <c r="K166" s="6">
        <v>23</v>
      </c>
      <c r="L166" s="6">
        <v>22</v>
      </c>
      <c r="M166" s="6">
        <v>22</v>
      </c>
      <c r="N166" s="6">
        <v>21</v>
      </c>
      <c r="O166" s="6">
        <v>20</v>
      </c>
      <c r="P166" s="6">
        <v>19</v>
      </c>
      <c r="Q166" s="6">
        <v>19</v>
      </c>
      <c r="R166" s="6">
        <v>17</v>
      </c>
      <c r="S166" s="6">
        <v>18</v>
      </c>
      <c r="T166" s="6">
        <v>19</v>
      </c>
      <c r="U166" s="6">
        <v>18</v>
      </c>
      <c r="V166" s="6">
        <v>18</v>
      </c>
      <c r="W166" s="6">
        <v>19</v>
      </c>
      <c r="X166" s="6">
        <v>18</v>
      </c>
      <c r="Y166" s="6">
        <v>17</v>
      </c>
    </row>
    <row r="167" spans="1:25" s="16" customFormat="1" ht="12" customHeight="1" x14ac:dyDescent="0.2">
      <c r="A167" s="72" t="s">
        <v>142</v>
      </c>
      <c r="B167" s="72"/>
      <c r="C167" s="6">
        <v>5</v>
      </c>
      <c r="D167" s="6">
        <v>2</v>
      </c>
      <c r="E167" s="6">
        <v>2</v>
      </c>
      <c r="F167" s="6">
        <v>2</v>
      </c>
      <c r="G167" s="6">
        <v>1</v>
      </c>
      <c r="H167" s="6">
        <v>1</v>
      </c>
      <c r="I167" s="6">
        <v>1</v>
      </c>
      <c r="J167" s="6">
        <v>1</v>
      </c>
      <c r="K167" s="6">
        <v>1</v>
      </c>
      <c r="L167" s="6">
        <v>2</v>
      </c>
      <c r="M167" s="6">
        <v>2</v>
      </c>
      <c r="N167" s="6">
        <v>1</v>
      </c>
      <c r="O167" s="6">
        <v>1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1</v>
      </c>
      <c r="W167" s="6">
        <v>1</v>
      </c>
      <c r="X167" s="6">
        <v>1</v>
      </c>
      <c r="Y167" s="6">
        <v>1</v>
      </c>
    </row>
    <row r="168" spans="1:25" s="16" customFormat="1" ht="12" customHeight="1" x14ac:dyDescent="0.2">
      <c r="A168" s="72" t="s">
        <v>143</v>
      </c>
      <c r="B168" s="72"/>
      <c r="C168" s="6">
        <v>4</v>
      </c>
      <c r="D168" s="6">
        <v>4</v>
      </c>
      <c r="E168" s="6">
        <v>4</v>
      </c>
      <c r="F168" s="6">
        <v>4</v>
      </c>
      <c r="G168" s="6">
        <v>3</v>
      </c>
      <c r="H168" s="6">
        <v>2</v>
      </c>
      <c r="I168" s="6">
        <v>2</v>
      </c>
      <c r="J168" s="6">
        <v>1</v>
      </c>
      <c r="K168" s="6">
        <v>1</v>
      </c>
      <c r="L168" s="6">
        <v>1</v>
      </c>
      <c r="M168" s="6">
        <v>1</v>
      </c>
      <c r="N168" s="6">
        <v>1</v>
      </c>
      <c r="O168" s="6">
        <v>1</v>
      </c>
      <c r="P168" s="6">
        <v>1</v>
      </c>
      <c r="Q168" s="6">
        <v>1</v>
      </c>
      <c r="R168" s="6">
        <v>1</v>
      </c>
      <c r="S168" s="6">
        <v>2</v>
      </c>
      <c r="T168" s="6">
        <v>2</v>
      </c>
      <c r="U168" s="6">
        <v>2</v>
      </c>
      <c r="V168" s="6">
        <v>1</v>
      </c>
      <c r="W168" s="6">
        <v>0</v>
      </c>
      <c r="X168" s="6">
        <v>1</v>
      </c>
      <c r="Y168" s="6">
        <v>1</v>
      </c>
    </row>
    <row r="169" spans="1:25" s="16" customFormat="1" ht="12" customHeight="1" x14ac:dyDescent="0.2">
      <c r="A169" s="72" t="s">
        <v>144</v>
      </c>
      <c r="B169" s="72"/>
      <c r="C169" s="6">
        <v>6</v>
      </c>
      <c r="D169" s="6">
        <v>5</v>
      </c>
      <c r="E169" s="6">
        <v>5</v>
      </c>
      <c r="F169" s="6">
        <v>5</v>
      </c>
      <c r="G169" s="6">
        <v>4</v>
      </c>
      <c r="H169" s="6">
        <v>3</v>
      </c>
      <c r="I169" s="6">
        <v>3</v>
      </c>
      <c r="J169" s="6">
        <v>3</v>
      </c>
      <c r="K169" s="6">
        <v>3</v>
      </c>
      <c r="L169" s="6">
        <v>5</v>
      </c>
      <c r="M169" s="6">
        <v>5</v>
      </c>
      <c r="N169" s="6">
        <v>5</v>
      </c>
      <c r="O169" s="6">
        <v>5</v>
      </c>
      <c r="P169" s="6">
        <v>5</v>
      </c>
      <c r="Q169" s="6">
        <v>3</v>
      </c>
      <c r="R169" s="6">
        <v>3</v>
      </c>
      <c r="S169" s="6">
        <v>3</v>
      </c>
      <c r="T169" s="6">
        <v>3</v>
      </c>
      <c r="U169" s="6">
        <v>3</v>
      </c>
      <c r="V169" s="6">
        <v>3</v>
      </c>
      <c r="W169" s="6">
        <v>3</v>
      </c>
      <c r="X169" s="6">
        <v>3</v>
      </c>
      <c r="Y169" s="6">
        <v>3</v>
      </c>
    </row>
    <row r="170" spans="1:25" s="16" customFormat="1" ht="12" customHeight="1" x14ac:dyDescent="0.2">
      <c r="A170" s="72" t="s">
        <v>145</v>
      </c>
      <c r="B170" s="72"/>
      <c r="C170" s="6">
        <v>67</v>
      </c>
      <c r="D170" s="6">
        <v>58</v>
      </c>
      <c r="E170" s="6">
        <v>58</v>
      </c>
      <c r="F170" s="6">
        <v>66</v>
      </c>
      <c r="G170" s="6">
        <v>57</v>
      </c>
      <c r="H170" s="6">
        <v>57</v>
      </c>
      <c r="I170" s="6">
        <v>57</v>
      </c>
      <c r="J170" s="6">
        <v>53</v>
      </c>
      <c r="K170" s="6">
        <v>48</v>
      </c>
      <c r="L170" s="6">
        <v>59</v>
      </c>
      <c r="M170" s="6">
        <v>55</v>
      </c>
      <c r="N170" s="6">
        <v>53</v>
      </c>
      <c r="O170" s="6">
        <v>52</v>
      </c>
      <c r="P170" s="6">
        <v>54</v>
      </c>
      <c r="Q170" s="6">
        <v>45</v>
      </c>
      <c r="R170" s="6">
        <v>46</v>
      </c>
      <c r="S170" s="6">
        <v>44</v>
      </c>
      <c r="T170" s="6">
        <v>45</v>
      </c>
      <c r="U170" s="6">
        <v>45</v>
      </c>
      <c r="V170" s="6">
        <v>43</v>
      </c>
      <c r="W170" s="6">
        <v>41</v>
      </c>
      <c r="X170" s="6">
        <v>42</v>
      </c>
      <c r="Y170" s="6">
        <v>41</v>
      </c>
    </row>
    <row r="171" spans="1:25" s="16" customFormat="1" ht="12" customHeight="1" x14ac:dyDescent="0.2">
      <c r="A171" s="72" t="s">
        <v>146</v>
      </c>
      <c r="B171" s="72"/>
      <c r="C171" s="6">
        <v>18</v>
      </c>
      <c r="D171" s="6">
        <v>15</v>
      </c>
      <c r="E171" s="6">
        <v>15</v>
      </c>
      <c r="F171" s="6">
        <v>16</v>
      </c>
      <c r="G171" s="6">
        <v>15</v>
      </c>
      <c r="H171" s="6">
        <v>13</v>
      </c>
      <c r="I171" s="6">
        <v>13</v>
      </c>
      <c r="J171" s="6">
        <v>11</v>
      </c>
      <c r="K171" s="6">
        <v>11</v>
      </c>
      <c r="L171" s="6">
        <v>13</v>
      </c>
      <c r="M171" s="6">
        <v>13</v>
      </c>
      <c r="N171" s="6">
        <v>13</v>
      </c>
      <c r="O171" s="6">
        <v>13</v>
      </c>
      <c r="P171" s="6">
        <v>11</v>
      </c>
      <c r="Q171" s="6">
        <v>10</v>
      </c>
      <c r="R171" s="6">
        <v>11</v>
      </c>
      <c r="S171" s="6">
        <v>10</v>
      </c>
      <c r="T171" s="6">
        <v>10</v>
      </c>
      <c r="U171" s="6">
        <v>10</v>
      </c>
      <c r="V171" s="6">
        <v>9</v>
      </c>
      <c r="W171" s="6">
        <v>9</v>
      </c>
      <c r="X171" s="6">
        <v>9</v>
      </c>
      <c r="Y171" s="6">
        <v>8</v>
      </c>
    </row>
    <row r="172" spans="1:25" s="16" customFormat="1" ht="12" customHeight="1" x14ac:dyDescent="0.2">
      <c r="A172" s="72" t="s">
        <v>147</v>
      </c>
      <c r="B172" s="72"/>
      <c r="C172" s="6">
        <v>5</v>
      </c>
      <c r="D172" s="6">
        <v>4</v>
      </c>
      <c r="E172" s="6">
        <v>4</v>
      </c>
      <c r="F172" s="6">
        <v>4</v>
      </c>
      <c r="G172" s="6">
        <v>5</v>
      </c>
      <c r="H172" s="6">
        <v>5</v>
      </c>
      <c r="I172" s="6">
        <v>5</v>
      </c>
      <c r="J172" s="6">
        <v>5</v>
      </c>
      <c r="K172" s="6">
        <v>5</v>
      </c>
      <c r="L172" s="6">
        <v>5</v>
      </c>
      <c r="M172" s="6">
        <v>5</v>
      </c>
      <c r="N172" s="6">
        <v>5</v>
      </c>
      <c r="O172" s="6">
        <v>5</v>
      </c>
      <c r="P172" s="6">
        <v>6</v>
      </c>
      <c r="Q172" s="6">
        <v>6</v>
      </c>
      <c r="R172" s="6">
        <v>6</v>
      </c>
      <c r="S172" s="6">
        <v>5</v>
      </c>
      <c r="T172" s="6">
        <v>5</v>
      </c>
      <c r="U172" s="6">
        <v>5</v>
      </c>
      <c r="V172" s="6">
        <v>5</v>
      </c>
      <c r="W172" s="6">
        <v>4</v>
      </c>
      <c r="X172" s="6">
        <v>3</v>
      </c>
      <c r="Y172" s="6">
        <v>3</v>
      </c>
    </row>
    <row r="173" spans="1:25" s="16" customFormat="1" ht="12" customHeight="1" x14ac:dyDescent="0.2">
      <c r="A173" s="72" t="s">
        <v>148</v>
      </c>
      <c r="B173" s="72"/>
      <c r="C173" s="6">
        <v>5</v>
      </c>
      <c r="D173" s="6">
        <v>4</v>
      </c>
      <c r="E173" s="6">
        <v>4</v>
      </c>
      <c r="F173" s="6">
        <v>4</v>
      </c>
      <c r="G173" s="6">
        <v>4</v>
      </c>
      <c r="H173" s="6">
        <v>4</v>
      </c>
      <c r="I173" s="6">
        <v>4</v>
      </c>
      <c r="J173" s="6">
        <v>4</v>
      </c>
      <c r="K173" s="6">
        <v>4</v>
      </c>
      <c r="L173" s="6">
        <v>4</v>
      </c>
      <c r="M173" s="6">
        <v>4</v>
      </c>
      <c r="N173" s="6">
        <v>4</v>
      </c>
      <c r="O173" s="6">
        <v>4</v>
      </c>
      <c r="P173" s="6">
        <v>5</v>
      </c>
      <c r="Q173" s="6">
        <v>5</v>
      </c>
      <c r="R173" s="6">
        <v>5</v>
      </c>
      <c r="S173" s="6">
        <v>5</v>
      </c>
      <c r="T173" s="6">
        <v>5</v>
      </c>
      <c r="U173" s="6">
        <v>5</v>
      </c>
      <c r="V173" s="6">
        <v>5</v>
      </c>
      <c r="W173" s="6">
        <v>5</v>
      </c>
      <c r="X173" s="6">
        <v>5</v>
      </c>
      <c r="Y173" s="6">
        <v>5</v>
      </c>
    </row>
    <row r="174" spans="1:25" s="16" customFormat="1" ht="12" customHeight="1" x14ac:dyDescent="0.2">
      <c r="A174" s="72" t="s">
        <v>149</v>
      </c>
      <c r="B174" s="72"/>
      <c r="C174" s="6">
        <v>7</v>
      </c>
      <c r="D174" s="6">
        <v>5</v>
      </c>
      <c r="E174" s="6">
        <v>5</v>
      </c>
      <c r="F174" s="6">
        <v>5</v>
      </c>
      <c r="G174" s="6">
        <v>5</v>
      </c>
      <c r="H174" s="6">
        <v>5</v>
      </c>
      <c r="I174" s="6">
        <v>4</v>
      </c>
      <c r="J174" s="6">
        <v>4</v>
      </c>
      <c r="K174" s="6">
        <v>3</v>
      </c>
      <c r="L174" s="6">
        <v>3</v>
      </c>
      <c r="M174" s="6">
        <v>3</v>
      </c>
      <c r="N174" s="6">
        <v>4</v>
      </c>
      <c r="O174" s="6">
        <v>4</v>
      </c>
      <c r="P174" s="6">
        <v>4</v>
      </c>
      <c r="Q174" s="6">
        <v>3</v>
      </c>
      <c r="R174" s="6">
        <v>3</v>
      </c>
      <c r="S174" s="6">
        <v>3</v>
      </c>
      <c r="T174" s="6">
        <v>3</v>
      </c>
      <c r="U174" s="6">
        <v>3</v>
      </c>
      <c r="V174" s="6">
        <v>2</v>
      </c>
      <c r="W174" s="6">
        <v>3</v>
      </c>
      <c r="X174" s="6">
        <v>3</v>
      </c>
      <c r="Y174" s="6">
        <v>3</v>
      </c>
    </row>
    <row r="175" spans="1:25" s="16" customFormat="1" ht="12" customHeight="1" x14ac:dyDescent="0.2">
      <c r="A175" s="86" t="s">
        <v>150</v>
      </c>
      <c r="B175" s="86"/>
      <c r="C175" s="11">
        <v>26</v>
      </c>
      <c r="D175" s="11">
        <v>24</v>
      </c>
      <c r="E175" s="11">
        <v>22</v>
      </c>
      <c r="F175" s="11">
        <v>24</v>
      </c>
      <c r="G175" s="11">
        <v>21</v>
      </c>
      <c r="H175" s="11">
        <v>22</v>
      </c>
      <c r="I175" s="11">
        <v>22</v>
      </c>
      <c r="J175" s="11">
        <v>22</v>
      </c>
      <c r="K175" s="11">
        <v>22</v>
      </c>
      <c r="L175" s="11">
        <v>23</v>
      </c>
      <c r="M175" s="11">
        <v>23</v>
      </c>
      <c r="N175" s="11">
        <v>22</v>
      </c>
      <c r="O175" s="11">
        <v>23</v>
      </c>
      <c r="P175" s="11">
        <v>22</v>
      </c>
      <c r="Q175" s="11">
        <v>22</v>
      </c>
      <c r="R175" s="11">
        <v>21</v>
      </c>
      <c r="S175" s="11">
        <v>19</v>
      </c>
      <c r="T175" s="11">
        <v>18</v>
      </c>
      <c r="U175" s="11">
        <v>17</v>
      </c>
      <c r="V175" s="11">
        <v>17</v>
      </c>
      <c r="W175" s="11">
        <v>18</v>
      </c>
      <c r="X175" s="11">
        <v>17</v>
      </c>
      <c r="Y175" s="11">
        <v>17</v>
      </c>
    </row>
    <row r="176" spans="1:25" s="16" customFormat="1" ht="12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s="16" customFormat="1" ht="12" customHeight="1" x14ac:dyDescent="0.2">
      <c r="A177" s="74" t="s">
        <v>151</v>
      </c>
      <c r="B177" s="74"/>
      <c r="C177" s="5">
        <f t="shared" ref="C177:X177" si="49">SUM(C178:C185)</f>
        <v>1508</v>
      </c>
      <c r="D177" s="5">
        <f t="shared" si="49"/>
        <v>1367</v>
      </c>
      <c r="E177" s="5">
        <f t="shared" si="49"/>
        <v>1342</v>
      </c>
      <c r="F177" s="5">
        <f t="shared" si="49"/>
        <v>1235</v>
      </c>
      <c r="G177" s="5">
        <f t="shared" si="49"/>
        <v>1167</v>
      </c>
      <c r="H177" s="5">
        <f t="shared" si="49"/>
        <v>1125</v>
      </c>
      <c r="I177" s="5">
        <f t="shared" si="49"/>
        <v>1115</v>
      </c>
      <c r="J177" s="5">
        <f t="shared" si="49"/>
        <v>1117</v>
      </c>
      <c r="K177" s="5">
        <f t="shared" si="49"/>
        <v>1096</v>
      </c>
      <c r="L177" s="5">
        <f t="shared" si="49"/>
        <v>1211</v>
      </c>
      <c r="M177" s="5">
        <f t="shared" si="49"/>
        <v>1164</v>
      </c>
      <c r="N177" s="5">
        <f t="shared" si="49"/>
        <v>1177</v>
      </c>
      <c r="O177" s="5">
        <f t="shared" si="49"/>
        <v>1178</v>
      </c>
      <c r="P177" s="5">
        <f t="shared" si="49"/>
        <v>1134</v>
      </c>
      <c r="Q177" s="5">
        <f t="shared" si="49"/>
        <v>1145</v>
      </c>
      <c r="R177" s="5">
        <f t="shared" si="49"/>
        <v>1130</v>
      </c>
      <c r="S177" s="5">
        <f t="shared" si="49"/>
        <v>1107</v>
      </c>
      <c r="T177" s="5">
        <f t="shared" si="49"/>
        <v>1098</v>
      </c>
      <c r="U177" s="5">
        <f t="shared" si="49"/>
        <v>1092</v>
      </c>
      <c r="V177" s="5">
        <f t="shared" si="49"/>
        <v>1081</v>
      </c>
      <c r="W177" s="5">
        <f t="shared" si="49"/>
        <v>1055</v>
      </c>
      <c r="X177" s="5">
        <f t="shared" si="49"/>
        <v>1059</v>
      </c>
      <c r="Y177" s="5">
        <v>1031</v>
      </c>
    </row>
    <row r="178" spans="1:25" s="16" customFormat="1" ht="12" customHeight="1" x14ac:dyDescent="0.2">
      <c r="A178" s="72" t="s">
        <v>152</v>
      </c>
      <c r="B178" s="72"/>
      <c r="C178" s="6">
        <f>SUM(C56:C66)</f>
        <v>240</v>
      </c>
      <c r="D178" s="6">
        <f t="shared" ref="D178:X178" si="50">SUM(D56:D66)</f>
        <v>232</v>
      </c>
      <c r="E178" s="6">
        <f t="shared" si="50"/>
        <v>226</v>
      </c>
      <c r="F178" s="6">
        <f t="shared" si="50"/>
        <v>205</v>
      </c>
      <c r="G178" s="6">
        <f t="shared" si="50"/>
        <v>195</v>
      </c>
      <c r="H178" s="6">
        <f t="shared" si="50"/>
        <v>177</v>
      </c>
      <c r="I178" s="6">
        <f t="shared" si="50"/>
        <v>174</v>
      </c>
      <c r="J178" s="6">
        <f t="shared" si="50"/>
        <v>174</v>
      </c>
      <c r="K178" s="6">
        <f t="shared" si="50"/>
        <v>177</v>
      </c>
      <c r="L178" s="6">
        <f t="shared" si="50"/>
        <v>185</v>
      </c>
      <c r="M178" s="6">
        <f t="shared" si="50"/>
        <v>178</v>
      </c>
      <c r="N178" s="6">
        <f t="shared" si="50"/>
        <v>184</v>
      </c>
      <c r="O178" s="6">
        <f t="shared" si="50"/>
        <v>187</v>
      </c>
      <c r="P178" s="6">
        <f t="shared" si="50"/>
        <v>177</v>
      </c>
      <c r="Q178" s="6">
        <f t="shared" si="50"/>
        <v>184</v>
      </c>
      <c r="R178" s="6">
        <f t="shared" si="50"/>
        <v>182</v>
      </c>
      <c r="S178" s="6">
        <f t="shared" si="50"/>
        <v>182</v>
      </c>
      <c r="T178" s="6">
        <f t="shared" si="50"/>
        <v>179</v>
      </c>
      <c r="U178" s="6">
        <f t="shared" si="50"/>
        <v>180</v>
      </c>
      <c r="V178" s="6">
        <f t="shared" si="50"/>
        <v>179</v>
      </c>
      <c r="W178" s="6">
        <f t="shared" si="50"/>
        <v>176</v>
      </c>
      <c r="X178" s="6">
        <f t="shared" si="50"/>
        <v>174</v>
      </c>
      <c r="Y178" s="6">
        <v>171</v>
      </c>
    </row>
    <row r="179" spans="1:25" s="16" customFormat="1" ht="12" customHeight="1" x14ac:dyDescent="0.2">
      <c r="A179" s="72" t="s">
        <v>153</v>
      </c>
      <c r="B179" s="72"/>
      <c r="C179" s="6">
        <f>SUM(C69:C115)</f>
        <v>257</v>
      </c>
      <c r="D179" s="6">
        <f t="shared" ref="D179:X179" si="51">SUM(D69:D115)</f>
        <v>220</v>
      </c>
      <c r="E179" s="6">
        <f t="shared" si="51"/>
        <v>216</v>
      </c>
      <c r="F179" s="6">
        <f t="shared" si="51"/>
        <v>196</v>
      </c>
      <c r="G179" s="6">
        <f t="shared" si="51"/>
        <v>180</v>
      </c>
      <c r="H179" s="6">
        <f t="shared" si="51"/>
        <v>173</v>
      </c>
      <c r="I179" s="6">
        <f t="shared" si="51"/>
        <v>173</v>
      </c>
      <c r="J179" s="6">
        <f t="shared" si="51"/>
        <v>180</v>
      </c>
      <c r="K179" s="6">
        <f t="shared" si="51"/>
        <v>178</v>
      </c>
      <c r="L179" s="6">
        <f t="shared" si="51"/>
        <v>206</v>
      </c>
      <c r="M179" s="6">
        <f t="shared" si="51"/>
        <v>199</v>
      </c>
      <c r="N179" s="6">
        <f t="shared" si="51"/>
        <v>206</v>
      </c>
      <c r="O179" s="6">
        <f t="shared" si="51"/>
        <v>211</v>
      </c>
      <c r="P179" s="6">
        <f t="shared" si="51"/>
        <v>210</v>
      </c>
      <c r="Q179" s="6">
        <f t="shared" si="51"/>
        <v>229</v>
      </c>
      <c r="R179" s="6">
        <f t="shared" si="51"/>
        <v>228</v>
      </c>
      <c r="S179" s="6">
        <f t="shared" si="51"/>
        <v>238</v>
      </c>
      <c r="T179" s="6">
        <f t="shared" si="51"/>
        <v>237</v>
      </c>
      <c r="U179" s="6">
        <f t="shared" si="51"/>
        <v>232</v>
      </c>
      <c r="V179" s="6">
        <f t="shared" si="51"/>
        <v>232</v>
      </c>
      <c r="W179" s="6">
        <f t="shared" si="51"/>
        <v>228</v>
      </c>
      <c r="X179" s="6">
        <f t="shared" si="51"/>
        <v>225</v>
      </c>
      <c r="Y179" s="6">
        <v>221</v>
      </c>
    </row>
    <row r="180" spans="1:25" s="16" customFormat="1" ht="12" customHeight="1" x14ac:dyDescent="0.2">
      <c r="A180" s="72" t="s">
        <v>154</v>
      </c>
      <c r="B180" s="72"/>
      <c r="C180" s="6">
        <f t="shared" ref="C180:X180" si="52">SUM(C118:C136)</f>
        <v>279</v>
      </c>
      <c r="D180" s="6">
        <f t="shared" si="52"/>
        <v>257</v>
      </c>
      <c r="E180" s="6">
        <f t="shared" si="52"/>
        <v>251</v>
      </c>
      <c r="F180" s="6">
        <f t="shared" si="52"/>
        <v>208</v>
      </c>
      <c r="G180" s="6">
        <f t="shared" si="52"/>
        <v>200</v>
      </c>
      <c r="H180" s="6">
        <f t="shared" si="52"/>
        <v>190</v>
      </c>
      <c r="I180" s="6">
        <f t="shared" si="52"/>
        <v>186</v>
      </c>
      <c r="J180" s="6">
        <f t="shared" si="52"/>
        <v>189</v>
      </c>
      <c r="K180" s="6">
        <f t="shared" si="52"/>
        <v>185</v>
      </c>
      <c r="L180" s="6">
        <f t="shared" si="52"/>
        <v>216</v>
      </c>
      <c r="M180" s="6">
        <f t="shared" si="52"/>
        <v>208</v>
      </c>
      <c r="N180" s="6">
        <f t="shared" si="52"/>
        <v>217</v>
      </c>
      <c r="O180" s="6">
        <f t="shared" si="52"/>
        <v>210</v>
      </c>
      <c r="P180" s="6">
        <f t="shared" si="52"/>
        <v>196</v>
      </c>
      <c r="Q180" s="6">
        <f t="shared" si="52"/>
        <v>195</v>
      </c>
      <c r="R180" s="6">
        <f t="shared" si="52"/>
        <v>192</v>
      </c>
      <c r="S180" s="6">
        <f t="shared" si="52"/>
        <v>179</v>
      </c>
      <c r="T180" s="6">
        <f t="shared" si="52"/>
        <v>174</v>
      </c>
      <c r="U180" s="6">
        <f t="shared" si="52"/>
        <v>179</v>
      </c>
      <c r="V180" s="6">
        <f t="shared" si="52"/>
        <v>172</v>
      </c>
      <c r="W180" s="6">
        <f t="shared" si="52"/>
        <v>165</v>
      </c>
      <c r="X180" s="6">
        <f t="shared" si="52"/>
        <v>169</v>
      </c>
      <c r="Y180" s="6">
        <v>163</v>
      </c>
    </row>
    <row r="181" spans="1:25" s="16" customFormat="1" ht="12" customHeight="1" x14ac:dyDescent="0.2">
      <c r="A181" s="72" t="s">
        <v>155</v>
      </c>
      <c r="B181" s="72"/>
      <c r="C181" s="6">
        <f>SUM(C139:C146)</f>
        <v>88</v>
      </c>
      <c r="D181" s="6">
        <f t="shared" ref="D181:X181" si="53">SUM(D139:D146)</f>
        <v>82</v>
      </c>
      <c r="E181" s="6">
        <f t="shared" si="53"/>
        <v>80</v>
      </c>
      <c r="F181" s="6">
        <f t="shared" si="53"/>
        <v>78</v>
      </c>
      <c r="G181" s="6">
        <f t="shared" si="53"/>
        <v>77</v>
      </c>
      <c r="H181" s="6">
        <f t="shared" si="53"/>
        <v>79</v>
      </c>
      <c r="I181" s="6">
        <f t="shared" si="53"/>
        <v>80</v>
      </c>
      <c r="J181" s="6">
        <f t="shared" si="53"/>
        <v>78</v>
      </c>
      <c r="K181" s="6">
        <f t="shared" si="53"/>
        <v>78</v>
      </c>
      <c r="L181" s="6">
        <f t="shared" si="53"/>
        <v>88</v>
      </c>
      <c r="M181" s="6">
        <f t="shared" si="53"/>
        <v>85</v>
      </c>
      <c r="N181" s="6">
        <f t="shared" si="53"/>
        <v>85</v>
      </c>
      <c r="O181" s="6">
        <f t="shared" si="53"/>
        <v>85</v>
      </c>
      <c r="P181" s="6">
        <f t="shared" si="53"/>
        <v>83</v>
      </c>
      <c r="Q181" s="6">
        <f t="shared" si="53"/>
        <v>80</v>
      </c>
      <c r="R181" s="6">
        <f t="shared" si="53"/>
        <v>78</v>
      </c>
      <c r="S181" s="6">
        <f t="shared" si="53"/>
        <v>70</v>
      </c>
      <c r="T181" s="6">
        <f t="shared" si="53"/>
        <v>69</v>
      </c>
      <c r="U181" s="6">
        <f t="shared" si="53"/>
        <v>70</v>
      </c>
      <c r="V181" s="6">
        <f t="shared" si="53"/>
        <v>71</v>
      </c>
      <c r="W181" s="6">
        <f t="shared" si="53"/>
        <v>69</v>
      </c>
      <c r="X181" s="6">
        <f t="shared" si="53"/>
        <v>71</v>
      </c>
      <c r="Y181" s="6">
        <v>68</v>
      </c>
    </row>
    <row r="182" spans="1:25" s="16" customFormat="1" ht="12" customHeight="1" x14ac:dyDescent="0.2">
      <c r="A182" s="72" t="s">
        <v>156</v>
      </c>
      <c r="B182" s="72"/>
      <c r="C182" s="6">
        <f>SUM(C149:C154)</f>
        <v>228</v>
      </c>
      <c r="D182" s="6">
        <f t="shared" ref="D182:X182" si="54">SUM(D149:D154)</f>
        <v>206</v>
      </c>
      <c r="E182" s="6">
        <f t="shared" si="54"/>
        <v>203</v>
      </c>
      <c r="F182" s="6">
        <f t="shared" si="54"/>
        <v>185</v>
      </c>
      <c r="G182" s="6">
        <f t="shared" si="54"/>
        <v>168</v>
      </c>
      <c r="H182" s="6">
        <f t="shared" si="54"/>
        <v>162</v>
      </c>
      <c r="I182" s="6">
        <f t="shared" si="54"/>
        <v>165</v>
      </c>
      <c r="J182" s="6">
        <f t="shared" si="54"/>
        <v>165</v>
      </c>
      <c r="K182" s="6">
        <f t="shared" si="54"/>
        <v>158</v>
      </c>
      <c r="L182" s="6">
        <f t="shared" si="54"/>
        <v>177</v>
      </c>
      <c r="M182" s="6">
        <f t="shared" si="54"/>
        <v>165</v>
      </c>
      <c r="N182" s="6">
        <f t="shared" si="54"/>
        <v>168</v>
      </c>
      <c r="O182" s="6">
        <f t="shared" si="54"/>
        <v>169</v>
      </c>
      <c r="P182" s="6">
        <f t="shared" si="54"/>
        <v>163</v>
      </c>
      <c r="Q182" s="6">
        <f t="shared" si="54"/>
        <v>165</v>
      </c>
      <c r="R182" s="6">
        <f t="shared" si="54"/>
        <v>163</v>
      </c>
      <c r="S182" s="6">
        <f t="shared" si="54"/>
        <v>156</v>
      </c>
      <c r="T182" s="6">
        <f t="shared" si="54"/>
        <v>157</v>
      </c>
      <c r="U182" s="6">
        <f t="shared" si="54"/>
        <v>154</v>
      </c>
      <c r="V182" s="6">
        <f t="shared" si="54"/>
        <v>153</v>
      </c>
      <c r="W182" s="6">
        <f t="shared" si="54"/>
        <v>146</v>
      </c>
      <c r="X182" s="6">
        <f t="shared" si="54"/>
        <v>150</v>
      </c>
      <c r="Y182" s="6">
        <v>144</v>
      </c>
    </row>
    <row r="183" spans="1:25" s="16" customFormat="1" ht="12" customHeight="1" x14ac:dyDescent="0.2">
      <c r="A183" s="72" t="s">
        <v>157</v>
      </c>
      <c r="B183" s="72"/>
      <c r="C183" s="6">
        <f>SUM(C157:C158)</f>
        <v>69</v>
      </c>
      <c r="D183" s="6">
        <f t="shared" ref="D183:X183" si="55">SUM(D157:D158)</f>
        <v>60</v>
      </c>
      <c r="E183" s="6">
        <f t="shared" si="55"/>
        <v>60</v>
      </c>
      <c r="F183" s="6">
        <f t="shared" si="55"/>
        <v>56</v>
      </c>
      <c r="G183" s="6">
        <f t="shared" si="55"/>
        <v>54</v>
      </c>
      <c r="H183" s="6">
        <f t="shared" si="55"/>
        <v>56</v>
      </c>
      <c r="I183" s="6">
        <f t="shared" si="55"/>
        <v>55</v>
      </c>
      <c r="J183" s="6">
        <f t="shared" si="55"/>
        <v>55</v>
      </c>
      <c r="K183" s="6">
        <f t="shared" si="55"/>
        <v>53</v>
      </c>
      <c r="L183" s="6">
        <f t="shared" si="55"/>
        <v>55</v>
      </c>
      <c r="M183" s="6">
        <f t="shared" si="55"/>
        <v>55</v>
      </c>
      <c r="N183" s="6">
        <f t="shared" si="55"/>
        <v>53</v>
      </c>
      <c r="O183" s="6">
        <f t="shared" si="55"/>
        <v>52</v>
      </c>
      <c r="P183" s="6">
        <f t="shared" si="55"/>
        <v>50</v>
      </c>
      <c r="Q183" s="6">
        <f t="shared" si="55"/>
        <v>51</v>
      </c>
      <c r="R183" s="6">
        <f t="shared" si="55"/>
        <v>50</v>
      </c>
      <c r="S183" s="6">
        <f t="shared" si="55"/>
        <v>50</v>
      </c>
      <c r="T183" s="6">
        <f t="shared" si="55"/>
        <v>50</v>
      </c>
      <c r="U183" s="6">
        <f t="shared" si="55"/>
        <v>50</v>
      </c>
      <c r="V183" s="6">
        <f t="shared" si="55"/>
        <v>51</v>
      </c>
      <c r="W183" s="6">
        <f t="shared" si="55"/>
        <v>52</v>
      </c>
      <c r="X183" s="6">
        <f t="shared" si="55"/>
        <v>51</v>
      </c>
      <c r="Y183" s="6">
        <v>49</v>
      </c>
    </row>
    <row r="184" spans="1:25" s="16" customFormat="1" ht="12" customHeight="1" x14ac:dyDescent="0.2">
      <c r="A184" s="72" t="s">
        <v>158</v>
      </c>
      <c r="B184" s="72"/>
      <c r="C184" s="6">
        <f t="shared" ref="C184:X184" si="56">SUM(C161:C163)</f>
        <v>182</v>
      </c>
      <c r="D184" s="6">
        <f t="shared" si="56"/>
        <v>170</v>
      </c>
      <c r="E184" s="6">
        <f t="shared" si="56"/>
        <v>168</v>
      </c>
      <c r="F184" s="6">
        <f t="shared" si="56"/>
        <v>156</v>
      </c>
      <c r="G184" s="6">
        <f t="shared" si="56"/>
        <v>159</v>
      </c>
      <c r="H184" s="6">
        <f t="shared" si="56"/>
        <v>153</v>
      </c>
      <c r="I184" s="6">
        <f t="shared" si="56"/>
        <v>148</v>
      </c>
      <c r="J184" s="6">
        <f t="shared" si="56"/>
        <v>149</v>
      </c>
      <c r="K184" s="6">
        <f t="shared" si="56"/>
        <v>146</v>
      </c>
      <c r="L184" s="6">
        <f t="shared" si="56"/>
        <v>147</v>
      </c>
      <c r="M184" s="6">
        <f t="shared" si="56"/>
        <v>141</v>
      </c>
      <c r="N184" s="6">
        <f t="shared" si="56"/>
        <v>135</v>
      </c>
      <c r="O184" s="6">
        <f t="shared" si="56"/>
        <v>136</v>
      </c>
      <c r="P184" s="6">
        <f t="shared" si="56"/>
        <v>128</v>
      </c>
      <c r="Q184" s="6">
        <f t="shared" si="56"/>
        <v>127</v>
      </c>
      <c r="R184" s="6">
        <f t="shared" si="56"/>
        <v>124</v>
      </c>
      <c r="S184" s="6">
        <f t="shared" si="56"/>
        <v>123</v>
      </c>
      <c r="T184" s="6">
        <f t="shared" si="56"/>
        <v>122</v>
      </c>
      <c r="U184" s="6">
        <f t="shared" si="56"/>
        <v>119</v>
      </c>
      <c r="V184" s="6">
        <f t="shared" si="56"/>
        <v>119</v>
      </c>
      <c r="W184" s="6">
        <f t="shared" si="56"/>
        <v>116</v>
      </c>
      <c r="X184" s="6">
        <f t="shared" si="56"/>
        <v>117</v>
      </c>
      <c r="Y184" s="6">
        <v>116</v>
      </c>
    </row>
    <row r="185" spans="1:25" s="16" customFormat="1" ht="12" customHeight="1" x14ac:dyDescent="0.2">
      <c r="A185" s="73" t="s">
        <v>159</v>
      </c>
      <c r="B185" s="73"/>
      <c r="C185" s="11">
        <f t="shared" ref="C185:X185" si="57">SUM(C166:C175)</f>
        <v>165</v>
      </c>
      <c r="D185" s="11">
        <f t="shared" si="57"/>
        <v>140</v>
      </c>
      <c r="E185" s="11">
        <f t="shared" si="57"/>
        <v>138</v>
      </c>
      <c r="F185" s="11">
        <f t="shared" si="57"/>
        <v>151</v>
      </c>
      <c r="G185" s="11">
        <f t="shared" si="57"/>
        <v>134</v>
      </c>
      <c r="H185" s="11">
        <f t="shared" si="57"/>
        <v>135</v>
      </c>
      <c r="I185" s="11">
        <f t="shared" si="57"/>
        <v>134</v>
      </c>
      <c r="J185" s="11">
        <f t="shared" si="57"/>
        <v>127</v>
      </c>
      <c r="K185" s="11">
        <f t="shared" si="57"/>
        <v>121</v>
      </c>
      <c r="L185" s="11">
        <f t="shared" si="57"/>
        <v>137</v>
      </c>
      <c r="M185" s="11">
        <f t="shared" si="57"/>
        <v>133</v>
      </c>
      <c r="N185" s="11">
        <f t="shared" si="57"/>
        <v>129</v>
      </c>
      <c r="O185" s="11">
        <f t="shared" si="57"/>
        <v>128</v>
      </c>
      <c r="P185" s="11">
        <f t="shared" si="57"/>
        <v>127</v>
      </c>
      <c r="Q185" s="11">
        <f t="shared" si="57"/>
        <v>114</v>
      </c>
      <c r="R185" s="11">
        <f t="shared" si="57"/>
        <v>113</v>
      </c>
      <c r="S185" s="11">
        <f t="shared" si="57"/>
        <v>109</v>
      </c>
      <c r="T185" s="11">
        <f t="shared" si="57"/>
        <v>110</v>
      </c>
      <c r="U185" s="11">
        <f t="shared" si="57"/>
        <v>108</v>
      </c>
      <c r="V185" s="11">
        <f t="shared" si="57"/>
        <v>104</v>
      </c>
      <c r="W185" s="11">
        <f t="shared" si="57"/>
        <v>103</v>
      </c>
      <c r="X185" s="11">
        <f t="shared" si="57"/>
        <v>102</v>
      </c>
      <c r="Y185" s="11">
        <v>99</v>
      </c>
    </row>
    <row r="186" spans="1:25" s="16" customFormat="1" ht="12" customHeight="1" x14ac:dyDescent="0.2">
      <c r="A186" s="59"/>
      <c r="B186" s="59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s="16" customFormat="1" ht="12" customHeight="1" x14ac:dyDescent="0.2">
      <c r="A187" s="74" t="s">
        <v>162</v>
      </c>
      <c r="B187" s="74"/>
      <c r="C187" s="5">
        <f>+C188+C189+C190+C191+C192</f>
        <v>999</v>
      </c>
      <c r="D187" s="5">
        <f t="shared" ref="D187:X187" si="58">+D188+D189+D190+D191+D192</f>
        <v>912</v>
      </c>
      <c r="E187" s="5">
        <f t="shared" si="58"/>
        <v>894</v>
      </c>
      <c r="F187" s="5">
        <f t="shared" si="58"/>
        <v>783</v>
      </c>
      <c r="G187" s="5">
        <f t="shared" si="58"/>
        <v>737</v>
      </c>
      <c r="H187" s="5">
        <f t="shared" si="58"/>
        <v>700</v>
      </c>
      <c r="I187" s="5">
        <f t="shared" si="58"/>
        <v>696</v>
      </c>
      <c r="J187" s="5">
        <f t="shared" si="58"/>
        <v>710</v>
      </c>
      <c r="K187" s="5">
        <f t="shared" si="58"/>
        <v>702</v>
      </c>
      <c r="L187" s="5">
        <f t="shared" si="58"/>
        <v>781</v>
      </c>
      <c r="M187" s="5">
        <f t="shared" si="58"/>
        <v>747</v>
      </c>
      <c r="N187" s="5">
        <f t="shared" si="58"/>
        <v>770</v>
      </c>
      <c r="O187" s="5">
        <f t="shared" si="58"/>
        <v>775</v>
      </c>
      <c r="P187" s="5">
        <f t="shared" si="58"/>
        <v>743</v>
      </c>
      <c r="Q187" s="5">
        <f t="shared" si="58"/>
        <v>778</v>
      </c>
      <c r="R187" s="5">
        <f t="shared" si="58"/>
        <v>770</v>
      </c>
      <c r="S187" s="5">
        <f t="shared" si="58"/>
        <v>758</v>
      </c>
      <c r="T187" s="5">
        <f t="shared" si="58"/>
        <v>751</v>
      </c>
      <c r="U187" s="5">
        <f t="shared" si="58"/>
        <v>748</v>
      </c>
      <c r="V187" s="5">
        <f t="shared" si="58"/>
        <v>740</v>
      </c>
      <c r="W187" s="5">
        <f t="shared" si="58"/>
        <v>722</v>
      </c>
      <c r="X187" s="5">
        <f t="shared" si="58"/>
        <v>721</v>
      </c>
      <c r="Y187" s="5">
        <v>701</v>
      </c>
    </row>
    <row r="188" spans="1:25" s="16" customFormat="1" ht="12" customHeight="1" x14ac:dyDescent="0.2">
      <c r="A188" s="72" t="s">
        <v>163</v>
      </c>
      <c r="B188" s="72"/>
      <c r="C188" s="6">
        <f>+C149+C150+C153+C154</f>
        <v>202</v>
      </c>
      <c r="D188" s="6">
        <f t="shared" ref="D188:X188" si="59">+D149+D150+D153+D154</f>
        <v>182</v>
      </c>
      <c r="E188" s="6">
        <f t="shared" si="59"/>
        <v>179</v>
      </c>
      <c r="F188" s="6">
        <f t="shared" si="59"/>
        <v>159</v>
      </c>
      <c r="G188" s="6">
        <f t="shared" si="59"/>
        <v>146</v>
      </c>
      <c r="H188" s="6">
        <f t="shared" si="59"/>
        <v>138</v>
      </c>
      <c r="I188" s="6">
        <f t="shared" si="59"/>
        <v>142</v>
      </c>
      <c r="J188" s="6">
        <f t="shared" si="59"/>
        <v>142</v>
      </c>
      <c r="K188" s="6">
        <f t="shared" si="59"/>
        <v>135</v>
      </c>
      <c r="L188" s="6">
        <f t="shared" si="59"/>
        <v>154</v>
      </c>
      <c r="M188" s="6">
        <f t="shared" si="59"/>
        <v>143</v>
      </c>
      <c r="N188" s="6">
        <f t="shared" si="59"/>
        <v>146</v>
      </c>
      <c r="O188" s="6">
        <f t="shared" si="59"/>
        <v>147</v>
      </c>
      <c r="P188" s="6">
        <f t="shared" si="59"/>
        <v>141</v>
      </c>
      <c r="Q188" s="6">
        <f t="shared" si="59"/>
        <v>142</v>
      </c>
      <c r="R188" s="6">
        <f t="shared" si="59"/>
        <v>140</v>
      </c>
      <c r="S188" s="6">
        <f t="shared" si="59"/>
        <v>134</v>
      </c>
      <c r="T188" s="6">
        <f t="shared" si="59"/>
        <v>133</v>
      </c>
      <c r="U188" s="6">
        <f t="shared" si="59"/>
        <v>131</v>
      </c>
      <c r="V188" s="6">
        <f t="shared" si="59"/>
        <v>130</v>
      </c>
      <c r="W188" s="6">
        <f t="shared" si="59"/>
        <v>123</v>
      </c>
      <c r="X188" s="6">
        <f t="shared" si="59"/>
        <v>126</v>
      </c>
      <c r="Y188" s="6">
        <v>120</v>
      </c>
    </row>
    <row r="189" spans="1:25" s="16" customFormat="1" ht="12" customHeight="1" x14ac:dyDescent="0.2">
      <c r="A189" s="72" t="s">
        <v>164</v>
      </c>
      <c r="B189" s="72"/>
      <c r="C189" s="8">
        <f>+C56+C57+C78+C58+C59+C60+C61+C62+C63+C64+C65+C66</f>
        <v>242</v>
      </c>
      <c r="D189" s="8">
        <f t="shared" ref="D189:X189" si="60">+D56+D57+D78+D58+D59+D60+D61+D62+D63+D64+D65+D66</f>
        <v>234</v>
      </c>
      <c r="E189" s="8">
        <f t="shared" si="60"/>
        <v>228</v>
      </c>
      <c r="F189" s="8">
        <f t="shared" si="60"/>
        <v>205</v>
      </c>
      <c r="G189" s="8">
        <f t="shared" si="60"/>
        <v>195</v>
      </c>
      <c r="H189" s="8">
        <f t="shared" si="60"/>
        <v>177</v>
      </c>
      <c r="I189" s="8">
        <f t="shared" si="60"/>
        <v>174</v>
      </c>
      <c r="J189" s="8">
        <f t="shared" si="60"/>
        <v>174</v>
      </c>
      <c r="K189" s="8">
        <f t="shared" si="60"/>
        <v>177</v>
      </c>
      <c r="L189" s="8">
        <f t="shared" si="60"/>
        <v>185</v>
      </c>
      <c r="M189" s="8">
        <f t="shared" si="60"/>
        <v>178</v>
      </c>
      <c r="N189" s="8">
        <f t="shared" si="60"/>
        <v>184</v>
      </c>
      <c r="O189" s="8">
        <f t="shared" si="60"/>
        <v>187</v>
      </c>
      <c r="P189" s="8">
        <f t="shared" si="60"/>
        <v>177</v>
      </c>
      <c r="Q189" s="8">
        <f t="shared" si="60"/>
        <v>184</v>
      </c>
      <c r="R189" s="8">
        <f t="shared" si="60"/>
        <v>182</v>
      </c>
      <c r="S189" s="8">
        <f t="shared" si="60"/>
        <v>183</v>
      </c>
      <c r="T189" s="8">
        <f t="shared" si="60"/>
        <v>180</v>
      </c>
      <c r="U189" s="8">
        <f t="shared" si="60"/>
        <v>181</v>
      </c>
      <c r="V189" s="8">
        <f t="shared" si="60"/>
        <v>180</v>
      </c>
      <c r="W189" s="8">
        <f t="shared" si="60"/>
        <v>177</v>
      </c>
      <c r="X189" s="8">
        <f t="shared" si="60"/>
        <v>175</v>
      </c>
      <c r="Y189" s="8">
        <v>172</v>
      </c>
    </row>
    <row r="190" spans="1:25" s="16" customFormat="1" ht="12" customHeight="1" x14ac:dyDescent="0.2">
      <c r="A190" s="72" t="s">
        <v>165</v>
      </c>
      <c r="B190" s="72"/>
      <c r="C190" s="6">
        <f>+C118+C139+C119+C121+C124+C126+C127+C146+C128+C129+C130+C132+C133+C134+C135</f>
        <v>156</v>
      </c>
      <c r="D190" s="6">
        <f t="shared" ref="D190:X190" si="61">+D118+D139+D119+D121+D124+D126+D127+D146+D128+D129+D130+D132+D133+D134+D135</f>
        <v>150</v>
      </c>
      <c r="E190" s="6">
        <f t="shared" si="61"/>
        <v>146</v>
      </c>
      <c r="F190" s="6">
        <f t="shared" si="61"/>
        <v>113</v>
      </c>
      <c r="G190" s="6">
        <f t="shared" si="61"/>
        <v>116</v>
      </c>
      <c r="H190" s="6">
        <f t="shared" si="61"/>
        <v>109</v>
      </c>
      <c r="I190" s="6">
        <f t="shared" si="61"/>
        <v>106</v>
      </c>
      <c r="J190" s="6">
        <f t="shared" si="61"/>
        <v>119</v>
      </c>
      <c r="K190" s="6">
        <f t="shared" si="61"/>
        <v>113</v>
      </c>
      <c r="L190" s="6">
        <f t="shared" si="61"/>
        <v>127</v>
      </c>
      <c r="M190" s="6">
        <f t="shared" si="61"/>
        <v>120</v>
      </c>
      <c r="N190" s="6">
        <f t="shared" si="61"/>
        <v>127</v>
      </c>
      <c r="O190" s="6">
        <f t="shared" si="61"/>
        <v>124</v>
      </c>
      <c r="P190" s="6">
        <f t="shared" si="61"/>
        <v>114</v>
      </c>
      <c r="Q190" s="6">
        <f t="shared" si="61"/>
        <v>117</v>
      </c>
      <c r="R190" s="6">
        <f t="shared" si="61"/>
        <v>118</v>
      </c>
      <c r="S190" s="6">
        <f t="shared" si="61"/>
        <v>109</v>
      </c>
      <c r="T190" s="6">
        <f t="shared" si="61"/>
        <v>106</v>
      </c>
      <c r="U190" s="6">
        <f t="shared" si="61"/>
        <v>107</v>
      </c>
      <c r="V190" s="6">
        <f t="shared" si="61"/>
        <v>102</v>
      </c>
      <c r="W190" s="6">
        <f t="shared" si="61"/>
        <v>97</v>
      </c>
      <c r="X190" s="6">
        <f t="shared" si="61"/>
        <v>103</v>
      </c>
      <c r="Y190" s="6">
        <v>101</v>
      </c>
    </row>
    <row r="191" spans="1:25" s="16" customFormat="1" ht="12" customHeight="1" x14ac:dyDescent="0.2">
      <c r="A191" s="72" t="s">
        <v>166</v>
      </c>
      <c r="B191" s="72"/>
      <c r="C191" s="6">
        <f>+C69+C70+C71+C72+C73+C74+C75+C76+C77+C79+C80+C81+C82+C83+C84+C85+C86+C87+C88+C89+C90+C91+C92+C93+C94+C95+C96+C97+C98+C99+C100+C101+C102+C103+C104+C105+C106+C107+C108+C109+C110+C112+C113+C114+C115+C111</f>
        <v>255</v>
      </c>
      <c r="D191" s="6">
        <f t="shared" ref="D191:X191" si="62">+D69+D70+D71+D72+D73+D74+D75+D76+D77+D79+D80+D81+D82+D83+D84+D85+D86+D87+D88+D89+D90+D91+D92+D93+D94+D95+D96+D97+D98+D99+D100+D101+D102+D103+D104+D105+D106+D107+D108+D109+D110+D112+D113+D114+D115+D111</f>
        <v>218</v>
      </c>
      <c r="E191" s="6">
        <f t="shared" si="62"/>
        <v>214</v>
      </c>
      <c r="F191" s="6">
        <f t="shared" si="62"/>
        <v>196</v>
      </c>
      <c r="G191" s="6">
        <f t="shared" si="62"/>
        <v>180</v>
      </c>
      <c r="H191" s="6">
        <f t="shared" si="62"/>
        <v>173</v>
      </c>
      <c r="I191" s="6">
        <f t="shared" si="62"/>
        <v>173</v>
      </c>
      <c r="J191" s="6">
        <f t="shared" si="62"/>
        <v>180</v>
      </c>
      <c r="K191" s="6">
        <f t="shared" si="62"/>
        <v>178</v>
      </c>
      <c r="L191" s="6">
        <f t="shared" si="62"/>
        <v>206</v>
      </c>
      <c r="M191" s="6">
        <f t="shared" si="62"/>
        <v>199</v>
      </c>
      <c r="N191" s="6">
        <f t="shared" si="62"/>
        <v>206</v>
      </c>
      <c r="O191" s="6">
        <f t="shared" si="62"/>
        <v>211</v>
      </c>
      <c r="P191" s="6">
        <f t="shared" si="62"/>
        <v>210</v>
      </c>
      <c r="Q191" s="6">
        <f t="shared" si="62"/>
        <v>229</v>
      </c>
      <c r="R191" s="6">
        <f t="shared" si="62"/>
        <v>228</v>
      </c>
      <c r="S191" s="6">
        <f t="shared" si="62"/>
        <v>237</v>
      </c>
      <c r="T191" s="6">
        <f t="shared" si="62"/>
        <v>236</v>
      </c>
      <c r="U191" s="6">
        <f t="shared" si="62"/>
        <v>231</v>
      </c>
      <c r="V191" s="6">
        <f t="shared" si="62"/>
        <v>231</v>
      </c>
      <c r="W191" s="6">
        <f t="shared" si="62"/>
        <v>227</v>
      </c>
      <c r="X191" s="6">
        <f t="shared" si="62"/>
        <v>224</v>
      </c>
      <c r="Y191" s="6">
        <v>220</v>
      </c>
    </row>
    <row r="192" spans="1:25" s="16" customFormat="1" ht="12" customHeight="1" x14ac:dyDescent="0.2">
      <c r="A192" s="65" t="s">
        <v>160</v>
      </c>
      <c r="B192" s="65"/>
      <c r="C192" s="11">
        <f>+C151+C122+C123+C152+C125+C158</f>
        <v>144</v>
      </c>
      <c r="D192" s="11">
        <f t="shared" ref="D192:X192" si="63">+D151+D122+D123+D152+D125+D158</f>
        <v>128</v>
      </c>
      <c r="E192" s="11">
        <f t="shared" si="63"/>
        <v>127</v>
      </c>
      <c r="F192" s="11">
        <f t="shared" si="63"/>
        <v>110</v>
      </c>
      <c r="G192" s="11">
        <f t="shared" si="63"/>
        <v>100</v>
      </c>
      <c r="H192" s="11">
        <f t="shared" si="63"/>
        <v>103</v>
      </c>
      <c r="I192" s="11">
        <f t="shared" si="63"/>
        <v>101</v>
      </c>
      <c r="J192" s="11">
        <f t="shared" si="63"/>
        <v>95</v>
      </c>
      <c r="K192" s="11">
        <f t="shared" si="63"/>
        <v>99</v>
      </c>
      <c r="L192" s="11">
        <f t="shared" si="63"/>
        <v>109</v>
      </c>
      <c r="M192" s="11">
        <f t="shared" si="63"/>
        <v>107</v>
      </c>
      <c r="N192" s="11">
        <f t="shared" si="63"/>
        <v>107</v>
      </c>
      <c r="O192" s="11">
        <f t="shared" si="63"/>
        <v>106</v>
      </c>
      <c r="P192" s="11">
        <f t="shared" si="63"/>
        <v>101</v>
      </c>
      <c r="Q192" s="11">
        <f t="shared" si="63"/>
        <v>106</v>
      </c>
      <c r="R192" s="11">
        <f t="shared" si="63"/>
        <v>102</v>
      </c>
      <c r="S192" s="11">
        <f t="shared" si="63"/>
        <v>95</v>
      </c>
      <c r="T192" s="11">
        <f t="shared" si="63"/>
        <v>96</v>
      </c>
      <c r="U192" s="11">
        <f t="shared" si="63"/>
        <v>98</v>
      </c>
      <c r="V192" s="11">
        <f t="shared" si="63"/>
        <v>97</v>
      </c>
      <c r="W192" s="11">
        <f t="shared" si="63"/>
        <v>98</v>
      </c>
      <c r="X192" s="11">
        <f t="shared" si="63"/>
        <v>93</v>
      </c>
      <c r="Y192" s="11">
        <v>88</v>
      </c>
    </row>
    <row r="193" spans="1:25" s="16" customFormat="1" ht="12" customHeight="1" x14ac:dyDescent="0.2">
      <c r="A193" s="64"/>
      <c r="B193" s="6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s="16" customFormat="1" ht="12" customHeight="1" x14ac:dyDescent="0.2">
      <c r="A194" s="24" t="s">
        <v>167</v>
      </c>
      <c r="B194" s="24"/>
      <c r="C194" s="25">
        <f>+C177-C187</f>
        <v>509</v>
      </c>
      <c r="D194" s="25">
        <f t="shared" ref="D194:X194" si="64">+D177-D187</f>
        <v>455</v>
      </c>
      <c r="E194" s="25">
        <f t="shared" si="64"/>
        <v>448</v>
      </c>
      <c r="F194" s="25">
        <f t="shared" si="64"/>
        <v>452</v>
      </c>
      <c r="G194" s="25">
        <f t="shared" si="64"/>
        <v>430</v>
      </c>
      <c r="H194" s="25">
        <f t="shared" si="64"/>
        <v>425</v>
      </c>
      <c r="I194" s="25">
        <f t="shared" si="64"/>
        <v>419</v>
      </c>
      <c r="J194" s="25">
        <f t="shared" si="64"/>
        <v>407</v>
      </c>
      <c r="K194" s="25">
        <f t="shared" si="64"/>
        <v>394</v>
      </c>
      <c r="L194" s="25">
        <f t="shared" si="64"/>
        <v>430</v>
      </c>
      <c r="M194" s="25">
        <f t="shared" si="64"/>
        <v>417</v>
      </c>
      <c r="N194" s="25">
        <f t="shared" si="64"/>
        <v>407</v>
      </c>
      <c r="O194" s="25">
        <f t="shared" si="64"/>
        <v>403</v>
      </c>
      <c r="P194" s="25">
        <f t="shared" si="64"/>
        <v>391</v>
      </c>
      <c r="Q194" s="25">
        <f t="shared" si="64"/>
        <v>367</v>
      </c>
      <c r="R194" s="25">
        <f t="shared" si="64"/>
        <v>360</v>
      </c>
      <c r="S194" s="25">
        <f t="shared" si="64"/>
        <v>349</v>
      </c>
      <c r="T194" s="25">
        <f t="shared" si="64"/>
        <v>347</v>
      </c>
      <c r="U194" s="25">
        <f t="shared" si="64"/>
        <v>344</v>
      </c>
      <c r="V194" s="25">
        <f t="shared" si="64"/>
        <v>341</v>
      </c>
      <c r="W194" s="25">
        <f t="shared" si="64"/>
        <v>333</v>
      </c>
      <c r="X194" s="25">
        <f t="shared" si="64"/>
        <v>338</v>
      </c>
      <c r="Y194" s="25">
        <v>330</v>
      </c>
    </row>
    <row r="195" spans="1:25" s="20" customFormat="1" ht="12" customHeight="1" x14ac:dyDescent="0.2">
      <c r="A195" s="92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</row>
    <row r="196" spans="1:25" s="21" customFormat="1" ht="12" customHeight="1" x14ac:dyDescent="0.2">
      <c r="A196" s="93" t="s">
        <v>193</v>
      </c>
      <c r="B196" s="93"/>
      <c r="C196" s="93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</row>
    <row r="197" spans="1:25" s="21" customFormat="1" ht="12" customHeight="1" x14ac:dyDescent="0.2">
      <c r="A197" s="99" t="s">
        <v>171</v>
      </c>
      <c r="B197" s="99"/>
      <c r="C197" s="99"/>
      <c r="D197" s="99"/>
      <c r="E197" s="99"/>
      <c r="F197" s="99"/>
      <c r="G197" s="99"/>
      <c r="H197" s="9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</row>
    <row r="198" spans="1:25" s="21" customFormat="1" ht="12" customHeight="1" x14ac:dyDescent="0.2">
      <c r="A198" s="100"/>
      <c r="B198" s="100"/>
      <c r="C198" s="100"/>
      <c r="D198" s="100"/>
      <c r="E198" s="100"/>
      <c r="F198" s="100"/>
      <c r="G198" s="100"/>
      <c r="H198" s="100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</row>
    <row r="199" spans="1:25" ht="12" customHeight="1" x14ac:dyDescent="0.2">
      <c r="A199" s="101" t="s">
        <v>172</v>
      </c>
      <c r="B199" s="101"/>
      <c r="C199" s="101"/>
      <c r="D199" s="101"/>
      <c r="E199" s="101"/>
      <c r="F199" s="101"/>
      <c r="G199" s="101"/>
      <c r="H199" s="101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</row>
    <row r="200" spans="1:25" ht="12" customHeight="1" x14ac:dyDescent="0.2">
      <c r="A200" s="100"/>
      <c r="B200" s="100"/>
      <c r="C200" s="100"/>
      <c r="D200" s="100"/>
      <c r="E200" s="100"/>
      <c r="F200" s="100"/>
      <c r="G200" s="100"/>
      <c r="H200" s="100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</row>
    <row r="201" spans="1:25" ht="12" customHeight="1" x14ac:dyDescent="0.2">
      <c r="A201" s="88" t="s">
        <v>194</v>
      </c>
      <c r="B201" s="88"/>
      <c r="C201" s="88"/>
      <c r="D201" s="88"/>
      <c r="E201" s="88"/>
      <c r="F201" s="88"/>
      <c r="G201" s="88"/>
      <c r="H201" s="8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</row>
    <row r="202" spans="1:25" ht="12" customHeight="1" x14ac:dyDescent="0.2">
      <c r="A202" s="88" t="s">
        <v>173</v>
      </c>
      <c r="B202" s="88"/>
      <c r="C202" s="88"/>
      <c r="D202" s="88"/>
      <c r="E202" s="88"/>
      <c r="F202" s="88"/>
      <c r="G202" s="88"/>
      <c r="H202" s="8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</row>
  </sheetData>
  <mergeCells count="164">
    <mergeCell ref="A197:Y197"/>
    <mergeCell ref="A198:Y198"/>
    <mergeCell ref="A199:Y199"/>
    <mergeCell ref="A200:Y200"/>
    <mergeCell ref="A201:Y201"/>
    <mergeCell ref="A202:Y202"/>
    <mergeCell ref="A189:B189"/>
    <mergeCell ref="A190:B190"/>
    <mergeCell ref="A191:B191"/>
    <mergeCell ref="A182:B182"/>
    <mergeCell ref="A183:B183"/>
    <mergeCell ref="A184:B184"/>
    <mergeCell ref="A185:B185"/>
    <mergeCell ref="A187:B187"/>
    <mergeCell ref="A175:B175"/>
    <mergeCell ref="A177:B177"/>
    <mergeCell ref="A179:B179"/>
    <mergeCell ref="A180:B180"/>
    <mergeCell ref="A181:B181"/>
    <mergeCell ref="A169:B169"/>
    <mergeCell ref="A170:B170"/>
    <mergeCell ref="A171:B171"/>
    <mergeCell ref="A172:B172"/>
    <mergeCell ref="A173:B173"/>
    <mergeCell ref="A174:B174"/>
    <mergeCell ref="A162:B162"/>
    <mergeCell ref="A163:B163"/>
    <mergeCell ref="A165:B165"/>
    <mergeCell ref="A167:B167"/>
    <mergeCell ref="A168:B168"/>
    <mergeCell ref="A154:B154"/>
    <mergeCell ref="A156:B156"/>
    <mergeCell ref="A158:B158"/>
    <mergeCell ref="A160:B160"/>
    <mergeCell ref="A148:B148"/>
    <mergeCell ref="A150:B150"/>
    <mergeCell ref="A151:B151"/>
    <mergeCell ref="A152:B152"/>
    <mergeCell ref="A153:B153"/>
    <mergeCell ref="A149:B149"/>
    <mergeCell ref="A157:B157"/>
    <mergeCell ref="A141:B141"/>
    <mergeCell ref="A142:B142"/>
    <mergeCell ref="A143:B143"/>
    <mergeCell ref="A144:B144"/>
    <mergeCell ref="A145:B145"/>
    <mergeCell ref="A146:B146"/>
    <mergeCell ref="A133:B133"/>
    <mergeCell ref="A134:B134"/>
    <mergeCell ref="A135:B135"/>
    <mergeCell ref="A140:B140"/>
    <mergeCell ref="A138:B138"/>
    <mergeCell ref="A139:B139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4:B114"/>
    <mergeCell ref="A115:B115"/>
    <mergeCell ref="A117:B117"/>
    <mergeCell ref="A119:B119"/>
    <mergeCell ref="A120:B120"/>
    <mergeCell ref="A108:B108"/>
    <mergeCell ref="A109:B109"/>
    <mergeCell ref="A110:B110"/>
    <mergeCell ref="A111:B111"/>
    <mergeCell ref="A112:B112"/>
    <mergeCell ref="A113:B113"/>
    <mergeCell ref="A118:B118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5:B65"/>
    <mergeCell ref="A66:B66"/>
    <mergeCell ref="A68:B68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1:Y1"/>
    <mergeCell ref="A2:Y2"/>
    <mergeCell ref="A3:Y3"/>
    <mergeCell ref="A4:Y4"/>
    <mergeCell ref="A5:B5"/>
    <mergeCell ref="A27:B27"/>
    <mergeCell ref="A30:B30"/>
    <mergeCell ref="A31:B31"/>
    <mergeCell ref="A36:B36"/>
    <mergeCell ref="A15:B15"/>
    <mergeCell ref="A19:B19"/>
    <mergeCell ref="A21:B21"/>
    <mergeCell ref="A22:B22"/>
    <mergeCell ref="A23:B23"/>
    <mergeCell ref="A24:B24"/>
    <mergeCell ref="A161:B161"/>
    <mergeCell ref="A166:B166"/>
    <mergeCell ref="A178:B178"/>
    <mergeCell ref="A188:B188"/>
    <mergeCell ref="A195:Y195"/>
    <mergeCell ref="A196:Y196"/>
    <mergeCell ref="A6:B6"/>
    <mergeCell ref="A8:B8"/>
    <mergeCell ref="A10:B10"/>
    <mergeCell ref="A11:B11"/>
    <mergeCell ref="A37:B37"/>
    <mergeCell ref="A38:B38"/>
    <mergeCell ref="A52:B52"/>
    <mergeCell ref="A53:B53"/>
    <mergeCell ref="A55:B55"/>
    <mergeCell ref="A56:B56"/>
    <mergeCell ref="A57:B57"/>
    <mergeCell ref="A58:B58"/>
    <mergeCell ref="A40:B40"/>
    <mergeCell ref="A41:B41"/>
    <mergeCell ref="A42:B42"/>
    <mergeCell ref="A45:B45"/>
    <mergeCell ref="A50:B50"/>
    <mergeCell ref="A51:B51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zoomScaleNormal="100" workbookViewId="0">
      <pane ySplit="7" topLeftCell="A8" activePane="bottomLeft" state="frozen"/>
      <selection sqref="A1:H1"/>
      <selection pane="bottomLeft" sqref="A1:Y1"/>
    </sheetView>
  </sheetViews>
  <sheetFormatPr defaultColWidth="9.140625" defaultRowHeight="12" customHeight="1" x14ac:dyDescent="0.2"/>
  <cols>
    <col min="1" max="1" width="2.7109375" style="22" customWidth="1"/>
    <col min="2" max="2" width="26.28515625" style="22" customWidth="1"/>
    <col min="3" max="25" width="7.140625" style="23" customWidth="1"/>
    <col min="26" max="16384" width="9.140625" style="22"/>
  </cols>
  <sheetData>
    <row r="1" spans="1:26" s="27" customFormat="1" ht="12.75" customHeight="1" x14ac:dyDescent="0.2">
      <c r="A1" s="67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6" s="27" customFormat="1" ht="17.45" customHeight="1" x14ac:dyDescent="0.2">
      <c r="A2" s="67" t="s">
        <v>187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6" s="1" customFormat="1" ht="12.75" customHeight="1" x14ac:dyDescent="0.25">
      <c r="A3" s="69"/>
      <c r="B3" s="69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6" s="1" customFormat="1" ht="12.75" customHeight="1" x14ac:dyDescent="0.25">
      <c r="A4" s="102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68"/>
    </row>
    <row r="5" spans="1:26" s="36" customFormat="1" ht="12" customHeight="1" x14ac:dyDescent="0.2">
      <c r="A5" s="104"/>
      <c r="B5" s="104"/>
      <c r="C5" s="43">
        <v>2000</v>
      </c>
      <c r="D5" s="43">
        <v>2001</v>
      </c>
      <c r="E5" s="43" t="s">
        <v>175</v>
      </c>
      <c r="F5" s="43" t="s">
        <v>176</v>
      </c>
      <c r="G5" s="43">
        <v>2004</v>
      </c>
      <c r="H5" s="43" t="s">
        <v>177</v>
      </c>
      <c r="I5" s="43">
        <v>2006</v>
      </c>
      <c r="J5" s="43" t="s">
        <v>178</v>
      </c>
      <c r="K5" s="43" t="s">
        <v>179</v>
      </c>
      <c r="L5" s="43">
        <v>2009</v>
      </c>
      <c r="M5" s="43">
        <v>2010</v>
      </c>
      <c r="N5" s="43">
        <v>2011</v>
      </c>
      <c r="O5" s="43">
        <v>2012</v>
      </c>
      <c r="P5" s="43">
        <v>2013</v>
      </c>
      <c r="Q5" s="43">
        <v>2014</v>
      </c>
      <c r="R5" s="43">
        <v>2015</v>
      </c>
      <c r="S5" s="44">
        <v>2016</v>
      </c>
      <c r="T5" s="44">
        <v>2017</v>
      </c>
      <c r="U5" s="44">
        <v>2018</v>
      </c>
      <c r="V5" s="44">
        <v>2019</v>
      </c>
      <c r="W5" s="44">
        <v>2020</v>
      </c>
      <c r="X5" s="39">
        <v>2021</v>
      </c>
      <c r="Y5" s="39">
        <v>2022</v>
      </c>
    </row>
    <row r="6" spans="1:26" s="60" customFormat="1" ht="12" customHeight="1" x14ac:dyDescent="0.2">
      <c r="A6" s="78"/>
      <c r="B6" s="94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41"/>
      <c r="U6" s="41"/>
      <c r="V6" s="41"/>
      <c r="W6" s="41"/>
      <c r="X6" s="42"/>
      <c r="Y6" s="42"/>
      <c r="Z6" s="61"/>
    </row>
    <row r="7" spans="1:26" s="28" customFormat="1" ht="12" customHeight="1" x14ac:dyDescent="0.2">
      <c r="A7" s="63"/>
      <c r="B7" s="6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5"/>
      <c r="T7" s="35"/>
      <c r="U7" s="35"/>
      <c r="V7" s="35"/>
      <c r="W7" s="35"/>
      <c r="X7" s="62"/>
      <c r="Y7" s="62"/>
    </row>
    <row r="8" spans="1:26" s="18" customFormat="1" ht="12" customHeight="1" x14ac:dyDescent="0.2">
      <c r="A8" s="82" t="s">
        <v>0</v>
      </c>
      <c r="B8" s="82"/>
      <c r="C8" s="2">
        <f t="shared" ref="C8:X8" si="0">C10+C21+C36+C40+C50</f>
        <v>537</v>
      </c>
      <c r="D8" s="2">
        <f t="shared" si="0"/>
        <v>466</v>
      </c>
      <c r="E8" s="2">
        <f t="shared" si="0"/>
        <v>463</v>
      </c>
      <c r="F8" s="2">
        <f t="shared" si="0"/>
        <v>347</v>
      </c>
      <c r="G8" s="2">
        <f t="shared" si="0"/>
        <v>311</v>
      </c>
      <c r="H8" s="2">
        <f t="shared" si="0"/>
        <v>267</v>
      </c>
      <c r="I8" s="2">
        <f t="shared" si="0"/>
        <v>261</v>
      </c>
      <c r="J8" s="2">
        <f t="shared" si="0"/>
        <v>266</v>
      </c>
      <c r="K8" s="2">
        <f t="shared" si="0"/>
        <v>269</v>
      </c>
      <c r="L8" s="2">
        <f t="shared" si="0"/>
        <v>358</v>
      </c>
      <c r="M8" s="2">
        <f t="shared" si="0"/>
        <v>332</v>
      </c>
      <c r="N8" s="2">
        <f t="shared" si="0"/>
        <v>365</v>
      </c>
      <c r="O8" s="2">
        <f t="shared" si="0"/>
        <v>363</v>
      </c>
      <c r="P8" s="2">
        <f t="shared" si="0"/>
        <v>342</v>
      </c>
      <c r="Q8" s="2">
        <f t="shared" si="0"/>
        <v>355</v>
      </c>
      <c r="R8" s="2">
        <f t="shared" si="0"/>
        <v>356</v>
      </c>
      <c r="S8" s="2">
        <f t="shared" si="0"/>
        <v>357</v>
      </c>
      <c r="T8" s="2">
        <f t="shared" si="0"/>
        <v>353</v>
      </c>
      <c r="U8" s="2">
        <f t="shared" si="0"/>
        <v>362</v>
      </c>
      <c r="V8" s="2">
        <f t="shared" si="0"/>
        <v>363</v>
      </c>
      <c r="W8" s="2">
        <f t="shared" si="0"/>
        <v>365</v>
      </c>
      <c r="X8" s="2">
        <f t="shared" si="0"/>
        <v>377</v>
      </c>
      <c r="Y8" s="2">
        <v>360</v>
      </c>
    </row>
    <row r="9" spans="1:26" s="18" customFormat="1" ht="12" customHeight="1" x14ac:dyDescent="0.2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6" s="19" customFormat="1" ht="12" customHeight="1" x14ac:dyDescent="0.2">
      <c r="A10" s="74" t="s">
        <v>1</v>
      </c>
      <c r="B10" s="74"/>
      <c r="C10" s="5">
        <f t="shared" ref="C10:X10" si="1">C11+C15+C19</f>
        <v>81</v>
      </c>
      <c r="D10" s="5">
        <f t="shared" si="1"/>
        <v>63</v>
      </c>
      <c r="E10" s="5">
        <f t="shared" si="1"/>
        <v>62</v>
      </c>
      <c r="F10" s="5">
        <f t="shared" si="1"/>
        <v>56</v>
      </c>
      <c r="G10" s="5">
        <f t="shared" si="1"/>
        <v>53</v>
      </c>
      <c r="H10" s="5">
        <f t="shared" si="1"/>
        <v>50</v>
      </c>
      <c r="I10" s="5">
        <f t="shared" si="1"/>
        <v>46</v>
      </c>
      <c r="J10" s="5">
        <f t="shared" si="1"/>
        <v>41</v>
      </c>
      <c r="K10" s="5">
        <f t="shared" si="1"/>
        <v>42</v>
      </c>
      <c r="L10" s="5">
        <f t="shared" si="1"/>
        <v>63</v>
      </c>
      <c r="M10" s="5">
        <f t="shared" si="1"/>
        <v>57</v>
      </c>
      <c r="N10" s="5">
        <f t="shared" si="1"/>
        <v>58</v>
      </c>
      <c r="O10" s="5">
        <f t="shared" si="1"/>
        <v>60</v>
      </c>
      <c r="P10" s="5">
        <f t="shared" si="1"/>
        <v>58</v>
      </c>
      <c r="Q10" s="5">
        <f t="shared" si="1"/>
        <v>50</v>
      </c>
      <c r="R10" s="5">
        <f t="shared" si="1"/>
        <v>49</v>
      </c>
      <c r="S10" s="5">
        <f t="shared" si="1"/>
        <v>50</v>
      </c>
      <c r="T10" s="5">
        <f t="shared" si="1"/>
        <v>48</v>
      </c>
      <c r="U10" s="5">
        <f t="shared" si="1"/>
        <v>47</v>
      </c>
      <c r="V10" s="5">
        <f t="shared" si="1"/>
        <v>53</v>
      </c>
      <c r="W10" s="5">
        <f t="shared" si="1"/>
        <v>55</v>
      </c>
      <c r="X10" s="5">
        <f t="shared" si="1"/>
        <v>58</v>
      </c>
      <c r="Y10" s="5">
        <v>53</v>
      </c>
    </row>
    <row r="11" spans="1:26" s="16" customFormat="1" ht="12" customHeight="1" x14ac:dyDescent="0.2">
      <c r="A11" s="72" t="s">
        <v>2</v>
      </c>
      <c r="B11" s="72"/>
      <c r="C11" s="6">
        <f t="shared" ref="C11:X11" si="2">C12+C13+C14</f>
        <v>21</v>
      </c>
      <c r="D11" s="6">
        <f t="shared" si="2"/>
        <v>14</v>
      </c>
      <c r="E11" s="6">
        <f t="shared" si="2"/>
        <v>14</v>
      </c>
      <c r="F11" s="6">
        <f t="shared" si="2"/>
        <v>21</v>
      </c>
      <c r="G11" s="6">
        <f t="shared" si="2"/>
        <v>15</v>
      </c>
      <c r="H11" s="6">
        <f t="shared" si="2"/>
        <v>16</v>
      </c>
      <c r="I11" s="6">
        <f t="shared" si="2"/>
        <v>15</v>
      </c>
      <c r="J11" s="6">
        <f t="shared" si="2"/>
        <v>10</v>
      </c>
      <c r="K11" s="6">
        <f t="shared" si="2"/>
        <v>11</v>
      </c>
      <c r="L11" s="6">
        <f t="shared" si="2"/>
        <v>27</v>
      </c>
      <c r="M11" s="6">
        <f t="shared" si="2"/>
        <v>25</v>
      </c>
      <c r="N11" s="6">
        <f t="shared" si="2"/>
        <v>25</v>
      </c>
      <c r="O11" s="6">
        <f t="shared" si="2"/>
        <v>25</v>
      </c>
      <c r="P11" s="6">
        <f t="shared" si="2"/>
        <v>29</v>
      </c>
      <c r="Q11" s="6">
        <f t="shared" si="2"/>
        <v>18</v>
      </c>
      <c r="R11" s="6">
        <f t="shared" si="2"/>
        <v>18</v>
      </c>
      <c r="S11" s="6">
        <f t="shared" si="2"/>
        <v>18</v>
      </c>
      <c r="T11" s="6">
        <f t="shared" si="2"/>
        <v>20</v>
      </c>
      <c r="U11" s="6">
        <f t="shared" si="2"/>
        <v>19</v>
      </c>
      <c r="V11" s="6">
        <f t="shared" si="2"/>
        <v>20</v>
      </c>
      <c r="W11" s="6">
        <f t="shared" si="2"/>
        <v>19</v>
      </c>
      <c r="X11" s="6">
        <f t="shared" si="2"/>
        <v>20</v>
      </c>
      <c r="Y11" s="6">
        <v>18</v>
      </c>
    </row>
    <row r="12" spans="1:26" s="16" customFormat="1" ht="12" customHeight="1" x14ac:dyDescent="0.2">
      <c r="A12" s="7"/>
      <c r="B12" s="8" t="s">
        <v>3</v>
      </c>
      <c r="C12" s="6">
        <f>C166+C167+C169+C174+C175</f>
        <v>3</v>
      </c>
      <c r="D12" s="6">
        <f t="shared" ref="D12:X12" si="3">D166+D167+D169+D174+D175</f>
        <v>0</v>
      </c>
      <c r="E12" s="6">
        <f t="shared" si="3"/>
        <v>0</v>
      </c>
      <c r="F12" s="6">
        <f t="shared" si="3"/>
        <v>4</v>
      </c>
      <c r="G12" s="6">
        <f t="shared" si="3"/>
        <v>1</v>
      </c>
      <c r="H12" s="6">
        <f t="shared" si="3"/>
        <v>2</v>
      </c>
      <c r="I12" s="6">
        <f t="shared" si="3"/>
        <v>1</v>
      </c>
      <c r="J12" s="6">
        <f t="shared" si="3"/>
        <v>1</v>
      </c>
      <c r="K12" s="6">
        <f t="shared" si="3"/>
        <v>1</v>
      </c>
      <c r="L12" s="6">
        <f t="shared" si="3"/>
        <v>7</v>
      </c>
      <c r="M12" s="6">
        <f t="shared" si="3"/>
        <v>7</v>
      </c>
      <c r="N12" s="6">
        <f t="shared" si="3"/>
        <v>7</v>
      </c>
      <c r="O12" s="6">
        <f t="shared" si="3"/>
        <v>6</v>
      </c>
      <c r="P12" s="6">
        <f t="shared" si="3"/>
        <v>7</v>
      </c>
      <c r="Q12" s="6">
        <f t="shared" si="3"/>
        <v>3</v>
      </c>
      <c r="R12" s="6">
        <f t="shared" si="3"/>
        <v>2</v>
      </c>
      <c r="S12" s="6">
        <f t="shared" si="3"/>
        <v>3</v>
      </c>
      <c r="T12" s="6">
        <f t="shared" si="3"/>
        <v>3</v>
      </c>
      <c r="U12" s="6">
        <f t="shared" si="3"/>
        <v>2</v>
      </c>
      <c r="V12" s="6">
        <f t="shared" si="3"/>
        <v>3</v>
      </c>
      <c r="W12" s="6">
        <f t="shared" si="3"/>
        <v>5</v>
      </c>
      <c r="X12" s="6">
        <f t="shared" si="3"/>
        <v>3</v>
      </c>
      <c r="Y12" s="6">
        <v>4</v>
      </c>
    </row>
    <row r="13" spans="1:26" s="16" customFormat="1" ht="12" customHeight="1" x14ac:dyDescent="0.2">
      <c r="A13" s="7"/>
      <c r="B13" s="8" t="s">
        <v>4</v>
      </c>
      <c r="C13" s="6">
        <f>+C170</f>
        <v>7</v>
      </c>
      <c r="D13" s="6">
        <f t="shared" ref="D13:X13" si="4">+D170</f>
        <v>4</v>
      </c>
      <c r="E13" s="6">
        <f t="shared" si="4"/>
        <v>4</v>
      </c>
      <c r="F13" s="6">
        <f t="shared" si="4"/>
        <v>7</v>
      </c>
      <c r="G13" s="6">
        <f t="shared" si="4"/>
        <v>4</v>
      </c>
      <c r="H13" s="6">
        <f t="shared" si="4"/>
        <v>7</v>
      </c>
      <c r="I13" s="6">
        <f t="shared" si="4"/>
        <v>6</v>
      </c>
      <c r="J13" s="6">
        <f t="shared" si="4"/>
        <v>3</v>
      </c>
      <c r="K13" s="6">
        <f t="shared" si="4"/>
        <v>3</v>
      </c>
      <c r="L13" s="6">
        <f t="shared" si="4"/>
        <v>11</v>
      </c>
      <c r="M13" s="6">
        <f t="shared" si="4"/>
        <v>9</v>
      </c>
      <c r="N13" s="6">
        <f t="shared" si="4"/>
        <v>9</v>
      </c>
      <c r="O13" s="6">
        <f t="shared" si="4"/>
        <v>10</v>
      </c>
      <c r="P13" s="6">
        <f t="shared" si="4"/>
        <v>12</v>
      </c>
      <c r="Q13" s="6">
        <f t="shared" si="4"/>
        <v>6</v>
      </c>
      <c r="R13" s="6">
        <f t="shared" si="4"/>
        <v>6</v>
      </c>
      <c r="S13" s="6">
        <f t="shared" si="4"/>
        <v>5</v>
      </c>
      <c r="T13" s="6">
        <f t="shared" si="4"/>
        <v>8</v>
      </c>
      <c r="U13" s="6">
        <f t="shared" si="4"/>
        <v>7</v>
      </c>
      <c r="V13" s="6">
        <f t="shared" si="4"/>
        <v>8</v>
      </c>
      <c r="W13" s="6">
        <f t="shared" si="4"/>
        <v>7</v>
      </c>
      <c r="X13" s="6">
        <f t="shared" si="4"/>
        <v>9</v>
      </c>
      <c r="Y13" s="6">
        <v>7</v>
      </c>
    </row>
    <row r="14" spans="1:26" s="16" customFormat="1" ht="12" customHeight="1" x14ac:dyDescent="0.2">
      <c r="A14" s="7"/>
      <c r="B14" s="9" t="s">
        <v>5</v>
      </c>
      <c r="C14" s="6">
        <f>C168+C171+C172+C173</f>
        <v>11</v>
      </c>
      <c r="D14" s="6">
        <f t="shared" ref="D14:X14" si="5">D168+D171+D172+D173</f>
        <v>10</v>
      </c>
      <c r="E14" s="6">
        <f t="shared" si="5"/>
        <v>10</v>
      </c>
      <c r="F14" s="6">
        <f t="shared" si="5"/>
        <v>10</v>
      </c>
      <c r="G14" s="6">
        <f t="shared" si="5"/>
        <v>10</v>
      </c>
      <c r="H14" s="6">
        <f t="shared" si="5"/>
        <v>7</v>
      </c>
      <c r="I14" s="6">
        <f t="shared" si="5"/>
        <v>8</v>
      </c>
      <c r="J14" s="6">
        <f t="shared" si="5"/>
        <v>6</v>
      </c>
      <c r="K14" s="6">
        <f t="shared" si="5"/>
        <v>7</v>
      </c>
      <c r="L14" s="6">
        <f t="shared" si="5"/>
        <v>9</v>
      </c>
      <c r="M14" s="6">
        <f t="shared" si="5"/>
        <v>9</v>
      </c>
      <c r="N14" s="6">
        <f t="shared" si="5"/>
        <v>9</v>
      </c>
      <c r="O14" s="6">
        <f t="shared" si="5"/>
        <v>9</v>
      </c>
      <c r="P14" s="6">
        <f t="shared" si="5"/>
        <v>10</v>
      </c>
      <c r="Q14" s="6">
        <f t="shared" si="5"/>
        <v>9</v>
      </c>
      <c r="R14" s="6">
        <f t="shared" si="5"/>
        <v>10</v>
      </c>
      <c r="S14" s="6">
        <f t="shared" si="5"/>
        <v>10</v>
      </c>
      <c r="T14" s="6">
        <f t="shared" si="5"/>
        <v>9</v>
      </c>
      <c r="U14" s="6">
        <f t="shared" si="5"/>
        <v>10</v>
      </c>
      <c r="V14" s="6">
        <f t="shared" si="5"/>
        <v>9</v>
      </c>
      <c r="W14" s="6">
        <f t="shared" si="5"/>
        <v>7</v>
      </c>
      <c r="X14" s="6">
        <f t="shared" si="5"/>
        <v>8</v>
      </c>
      <c r="Y14" s="6">
        <v>7</v>
      </c>
    </row>
    <row r="15" spans="1:26" s="16" customFormat="1" ht="12" customHeight="1" x14ac:dyDescent="0.2">
      <c r="A15" s="72" t="s">
        <v>6</v>
      </c>
      <c r="B15" s="72"/>
      <c r="C15" s="6">
        <f t="shared" ref="C15:X15" si="6">C16+C17+C18</f>
        <v>38</v>
      </c>
      <c r="D15" s="6">
        <f t="shared" si="6"/>
        <v>32</v>
      </c>
      <c r="E15" s="6">
        <f t="shared" si="6"/>
        <v>33</v>
      </c>
      <c r="F15" s="6">
        <f t="shared" si="6"/>
        <v>24</v>
      </c>
      <c r="G15" s="6">
        <f t="shared" si="6"/>
        <v>28</v>
      </c>
      <c r="H15" s="6">
        <f t="shared" si="6"/>
        <v>23</v>
      </c>
      <c r="I15" s="6">
        <f t="shared" si="6"/>
        <v>20</v>
      </c>
      <c r="J15" s="6">
        <f t="shared" si="6"/>
        <v>21</v>
      </c>
      <c r="K15" s="6">
        <f t="shared" si="6"/>
        <v>21</v>
      </c>
      <c r="L15" s="6">
        <f t="shared" si="6"/>
        <v>23</v>
      </c>
      <c r="M15" s="6">
        <f t="shared" si="6"/>
        <v>20</v>
      </c>
      <c r="N15" s="6">
        <f t="shared" si="6"/>
        <v>18</v>
      </c>
      <c r="O15" s="6">
        <f t="shared" si="6"/>
        <v>20</v>
      </c>
      <c r="P15" s="6">
        <f t="shared" si="6"/>
        <v>18</v>
      </c>
      <c r="Q15" s="6">
        <f t="shared" si="6"/>
        <v>19</v>
      </c>
      <c r="R15" s="6">
        <f t="shared" si="6"/>
        <v>18</v>
      </c>
      <c r="S15" s="6">
        <f t="shared" si="6"/>
        <v>16</v>
      </c>
      <c r="T15" s="6">
        <f t="shared" si="6"/>
        <v>14</v>
      </c>
      <c r="U15" s="6">
        <f t="shared" si="6"/>
        <v>15</v>
      </c>
      <c r="V15" s="6">
        <f t="shared" si="6"/>
        <v>17</v>
      </c>
      <c r="W15" s="6">
        <f t="shared" si="6"/>
        <v>19</v>
      </c>
      <c r="X15" s="6">
        <f t="shared" si="6"/>
        <v>21</v>
      </c>
      <c r="Y15" s="6">
        <v>19</v>
      </c>
    </row>
    <row r="16" spans="1:26" s="16" customFormat="1" ht="12" customHeight="1" x14ac:dyDescent="0.2">
      <c r="A16" s="7"/>
      <c r="B16" s="8" t="s">
        <v>7</v>
      </c>
      <c r="C16" s="6">
        <f>+C162</f>
        <v>2</v>
      </c>
      <c r="D16" s="6">
        <f t="shared" ref="D16:X16" si="7">+D162</f>
        <v>1</v>
      </c>
      <c r="E16" s="6">
        <f t="shared" si="7"/>
        <v>0</v>
      </c>
      <c r="F16" s="6">
        <f t="shared" si="7"/>
        <v>0</v>
      </c>
      <c r="G16" s="6">
        <f t="shared" si="7"/>
        <v>1</v>
      </c>
      <c r="H16" s="6">
        <f t="shared" si="7"/>
        <v>1</v>
      </c>
      <c r="I16" s="6">
        <f t="shared" si="7"/>
        <v>1</v>
      </c>
      <c r="J16" s="6">
        <f t="shared" si="7"/>
        <v>1</v>
      </c>
      <c r="K16" s="6">
        <f t="shared" si="7"/>
        <v>1</v>
      </c>
      <c r="L16" s="6">
        <f t="shared" si="7"/>
        <v>1</v>
      </c>
      <c r="M16" s="6">
        <f t="shared" si="7"/>
        <v>0</v>
      </c>
      <c r="N16" s="6">
        <f t="shared" si="7"/>
        <v>0</v>
      </c>
      <c r="O16" s="6">
        <f t="shared" si="7"/>
        <v>1</v>
      </c>
      <c r="P16" s="6">
        <f t="shared" si="7"/>
        <v>2</v>
      </c>
      <c r="Q16" s="6">
        <f t="shared" si="7"/>
        <v>2</v>
      </c>
      <c r="R16" s="6">
        <f t="shared" si="7"/>
        <v>2</v>
      </c>
      <c r="S16" s="6">
        <f t="shared" si="7"/>
        <v>1</v>
      </c>
      <c r="T16" s="6">
        <f t="shared" si="7"/>
        <v>3</v>
      </c>
      <c r="U16" s="6">
        <f t="shared" si="7"/>
        <v>1</v>
      </c>
      <c r="V16" s="6">
        <f t="shared" si="7"/>
        <v>4</v>
      </c>
      <c r="W16" s="6">
        <f t="shared" si="7"/>
        <v>3</v>
      </c>
      <c r="X16" s="6">
        <f t="shared" si="7"/>
        <v>5</v>
      </c>
      <c r="Y16" s="6">
        <v>2</v>
      </c>
    </row>
    <row r="17" spans="1:25" s="16" customFormat="1" ht="12" customHeight="1" x14ac:dyDescent="0.2">
      <c r="A17" s="7"/>
      <c r="B17" s="8" t="s">
        <v>8</v>
      </c>
      <c r="C17" s="6">
        <f>+C161</f>
        <v>4</v>
      </c>
      <c r="D17" s="6">
        <f t="shared" ref="D17:X17" si="8">+D161</f>
        <v>3</v>
      </c>
      <c r="E17" s="6">
        <f t="shared" si="8"/>
        <v>5</v>
      </c>
      <c r="F17" s="6">
        <f t="shared" si="8"/>
        <v>3</v>
      </c>
      <c r="G17" s="6">
        <f t="shared" si="8"/>
        <v>5</v>
      </c>
      <c r="H17" s="6">
        <f t="shared" si="8"/>
        <v>3</v>
      </c>
      <c r="I17" s="6">
        <f t="shared" si="8"/>
        <v>3</v>
      </c>
      <c r="J17" s="6">
        <f t="shared" si="8"/>
        <v>3</v>
      </c>
      <c r="K17" s="6">
        <f t="shared" si="8"/>
        <v>3</v>
      </c>
      <c r="L17" s="6">
        <f t="shared" si="8"/>
        <v>2</v>
      </c>
      <c r="M17" s="6">
        <f t="shared" si="8"/>
        <v>2</v>
      </c>
      <c r="N17" s="6">
        <f t="shared" si="8"/>
        <v>2</v>
      </c>
      <c r="O17" s="6">
        <f t="shared" si="8"/>
        <v>3</v>
      </c>
      <c r="P17" s="6">
        <f t="shared" si="8"/>
        <v>3</v>
      </c>
      <c r="Q17" s="6">
        <f t="shared" si="8"/>
        <v>5</v>
      </c>
      <c r="R17" s="6">
        <f t="shared" si="8"/>
        <v>4</v>
      </c>
      <c r="S17" s="6">
        <f t="shared" si="8"/>
        <v>2</v>
      </c>
      <c r="T17" s="6">
        <f t="shared" si="8"/>
        <v>2</v>
      </c>
      <c r="U17" s="6">
        <f t="shared" si="8"/>
        <v>4</v>
      </c>
      <c r="V17" s="6">
        <f t="shared" si="8"/>
        <v>4</v>
      </c>
      <c r="W17" s="6">
        <f t="shared" si="8"/>
        <v>4</v>
      </c>
      <c r="X17" s="6">
        <f t="shared" si="8"/>
        <v>6</v>
      </c>
      <c r="Y17" s="6">
        <v>6</v>
      </c>
    </row>
    <row r="18" spans="1:25" s="16" customFormat="1" ht="12" customHeight="1" x14ac:dyDescent="0.2">
      <c r="A18" s="10"/>
      <c r="B18" s="8" t="s">
        <v>9</v>
      </c>
      <c r="C18" s="6">
        <f>C163</f>
        <v>32</v>
      </c>
      <c r="D18" s="6">
        <f t="shared" ref="D18:X18" si="9">D163</f>
        <v>28</v>
      </c>
      <c r="E18" s="6">
        <f t="shared" si="9"/>
        <v>28</v>
      </c>
      <c r="F18" s="6">
        <f t="shared" si="9"/>
        <v>21</v>
      </c>
      <c r="G18" s="6">
        <f t="shared" si="9"/>
        <v>22</v>
      </c>
      <c r="H18" s="6">
        <f t="shared" si="9"/>
        <v>19</v>
      </c>
      <c r="I18" s="6">
        <f t="shared" si="9"/>
        <v>16</v>
      </c>
      <c r="J18" s="6">
        <f t="shared" si="9"/>
        <v>17</v>
      </c>
      <c r="K18" s="6">
        <f t="shared" si="9"/>
        <v>17</v>
      </c>
      <c r="L18" s="6">
        <f t="shared" si="9"/>
        <v>20</v>
      </c>
      <c r="M18" s="6">
        <f t="shared" si="9"/>
        <v>18</v>
      </c>
      <c r="N18" s="6">
        <f t="shared" si="9"/>
        <v>16</v>
      </c>
      <c r="O18" s="6">
        <f t="shared" si="9"/>
        <v>16</v>
      </c>
      <c r="P18" s="6">
        <f t="shared" si="9"/>
        <v>13</v>
      </c>
      <c r="Q18" s="6">
        <f t="shared" si="9"/>
        <v>12</v>
      </c>
      <c r="R18" s="6">
        <f t="shared" si="9"/>
        <v>12</v>
      </c>
      <c r="S18" s="6">
        <f t="shared" si="9"/>
        <v>13</v>
      </c>
      <c r="T18" s="6">
        <f t="shared" si="9"/>
        <v>9</v>
      </c>
      <c r="U18" s="6">
        <f t="shared" si="9"/>
        <v>10</v>
      </c>
      <c r="V18" s="6">
        <f t="shared" si="9"/>
        <v>9</v>
      </c>
      <c r="W18" s="6">
        <f t="shared" si="9"/>
        <v>12</v>
      </c>
      <c r="X18" s="6">
        <f t="shared" si="9"/>
        <v>10</v>
      </c>
      <c r="Y18" s="6">
        <v>11</v>
      </c>
    </row>
    <row r="19" spans="1:25" s="16" customFormat="1" ht="12" customHeight="1" x14ac:dyDescent="0.2">
      <c r="A19" s="73" t="s">
        <v>10</v>
      </c>
      <c r="B19" s="73"/>
      <c r="C19" s="11">
        <f>C157+C158</f>
        <v>22</v>
      </c>
      <c r="D19" s="11">
        <f t="shared" ref="D19:X19" si="10">D157+D158</f>
        <v>17</v>
      </c>
      <c r="E19" s="11">
        <f t="shared" si="10"/>
        <v>15</v>
      </c>
      <c r="F19" s="11">
        <f t="shared" si="10"/>
        <v>11</v>
      </c>
      <c r="G19" s="11">
        <f t="shared" si="10"/>
        <v>10</v>
      </c>
      <c r="H19" s="11">
        <f t="shared" si="10"/>
        <v>11</v>
      </c>
      <c r="I19" s="11">
        <f t="shared" si="10"/>
        <v>11</v>
      </c>
      <c r="J19" s="11">
        <f t="shared" si="10"/>
        <v>10</v>
      </c>
      <c r="K19" s="11">
        <f t="shared" si="10"/>
        <v>10</v>
      </c>
      <c r="L19" s="11">
        <f t="shared" si="10"/>
        <v>13</v>
      </c>
      <c r="M19" s="11">
        <f t="shared" si="10"/>
        <v>12</v>
      </c>
      <c r="N19" s="11">
        <f t="shared" si="10"/>
        <v>15</v>
      </c>
      <c r="O19" s="11">
        <f t="shared" si="10"/>
        <v>15</v>
      </c>
      <c r="P19" s="11">
        <f t="shared" si="10"/>
        <v>11</v>
      </c>
      <c r="Q19" s="11">
        <f t="shared" si="10"/>
        <v>13</v>
      </c>
      <c r="R19" s="11">
        <f t="shared" si="10"/>
        <v>13</v>
      </c>
      <c r="S19" s="11">
        <f t="shared" si="10"/>
        <v>16</v>
      </c>
      <c r="T19" s="11">
        <f t="shared" si="10"/>
        <v>14</v>
      </c>
      <c r="U19" s="11">
        <f t="shared" si="10"/>
        <v>13</v>
      </c>
      <c r="V19" s="11">
        <f t="shared" si="10"/>
        <v>16</v>
      </c>
      <c r="W19" s="11">
        <f t="shared" si="10"/>
        <v>17</v>
      </c>
      <c r="X19" s="11">
        <f t="shared" si="10"/>
        <v>17</v>
      </c>
      <c r="Y19" s="11">
        <v>16</v>
      </c>
    </row>
    <row r="20" spans="1:25" s="16" customFormat="1" ht="12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9" customFormat="1" ht="12" customHeight="1" x14ac:dyDescent="0.2">
      <c r="A21" s="74" t="s">
        <v>11</v>
      </c>
      <c r="B21" s="74"/>
      <c r="C21" s="5">
        <f t="shared" ref="C21:X21" si="11">C22+C23+C24+C27+C30+C31</f>
        <v>138</v>
      </c>
      <c r="D21" s="5">
        <f t="shared" si="11"/>
        <v>123</v>
      </c>
      <c r="E21" s="5">
        <f t="shared" si="11"/>
        <v>122</v>
      </c>
      <c r="F21" s="5">
        <f t="shared" si="11"/>
        <v>79</v>
      </c>
      <c r="G21" s="5">
        <f t="shared" si="11"/>
        <v>75</v>
      </c>
      <c r="H21" s="5">
        <f t="shared" si="11"/>
        <v>64</v>
      </c>
      <c r="I21" s="5">
        <f t="shared" si="11"/>
        <v>59</v>
      </c>
      <c r="J21" s="5">
        <f t="shared" si="11"/>
        <v>63</v>
      </c>
      <c r="K21" s="5">
        <f t="shared" si="11"/>
        <v>60</v>
      </c>
      <c r="L21" s="5">
        <f t="shared" si="11"/>
        <v>94</v>
      </c>
      <c r="M21" s="5">
        <f t="shared" si="11"/>
        <v>87</v>
      </c>
      <c r="N21" s="5">
        <f t="shared" si="11"/>
        <v>99</v>
      </c>
      <c r="O21" s="5">
        <f t="shared" si="11"/>
        <v>91</v>
      </c>
      <c r="P21" s="5">
        <f t="shared" si="11"/>
        <v>79</v>
      </c>
      <c r="Q21" s="5">
        <f t="shared" si="11"/>
        <v>79</v>
      </c>
      <c r="R21" s="5">
        <f t="shared" si="11"/>
        <v>83</v>
      </c>
      <c r="S21" s="5">
        <f t="shared" si="11"/>
        <v>74</v>
      </c>
      <c r="T21" s="5">
        <f t="shared" si="11"/>
        <v>71</v>
      </c>
      <c r="U21" s="5">
        <f t="shared" si="11"/>
        <v>77</v>
      </c>
      <c r="V21" s="5">
        <f t="shared" si="11"/>
        <v>72</v>
      </c>
      <c r="W21" s="5">
        <f t="shared" si="11"/>
        <v>71</v>
      </c>
      <c r="X21" s="5">
        <f t="shared" si="11"/>
        <v>75</v>
      </c>
      <c r="Y21" s="5">
        <v>70</v>
      </c>
    </row>
    <row r="22" spans="1:25" s="16" customFormat="1" ht="12" customHeight="1" x14ac:dyDescent="0.2">
      <c r="A22" s="72" t="s">
        <v>12</v>
      </c>
      <c r="B22" s="72"/>
      <c r="C22" s="6">
        <f t="shared" ref="C22:X22" si="12">C118+C119+C120+C126+C127+C129+C130+C132+C133</f>
        <v>19</v>
      </c>
      <c r="D22" s="6">
        <f t="shared" si="12"/>
        <v>15</v>
      </c>
      <c r="E22" s="6">
        <f t="shared" si="12"/>
        <v>14</v>
      </c>
      <c r="F22" s="6">
        <f t="shared" si="12"/>
        <v>10</v>
      </c>
      <c r="G22" s="6">
        <f t="shared" si="12"/>
        <v>10</v>
      </c>
      <c r="H22" s="6">
        <f t="shared" si="12"/>
        <v>10</v>
      </c>
      <c r="I22" s="6">
        <f t="shared" si="12"/>
        <v>8</v>
      </c>
      <c r="J22" s="6">
        <f t="shared" si="12"/>
        <v>13</v>
      </c>
      <c r="K22" s="6">
        <f t="shared" si="12"/>
        <v>10</v>
      </c>
      <c r="L22" s="6">
        <f t="shared" si="12"/>
        <v>18</v>
      </c>
      <c r="M22" s="6">
        <f t="shared" si="12"/>
        <v>17</v>
      </c>
      <c r="N22" s="6">
        <f t="shared" si="12"/>
        <v>20</v>
      </c>
      <c r="O22" s="6">
        <f t="shared" si="12"/>
        <v>19</v>
      </c>
      <c r="P22" s="6">
        <f t="shared" si="12"/>
        <v>19</v>
      </c>
      <c r="Q22" s="6">
        <f t="shared" si="12"/>
        <v>14</v>
      </c>
      <c r="R22" s="6">
        <f t="shared" si="12"/>
        <v>14</v>
      </c>
      <c r="S22" s="6">
        <f t="shared" si="12"/>
        <v>12</v>
      </c>
      <c r="T22" s="6">
        <f t="shared" si="12"/>
        <v>13</v>
      </c>
      <c r="U22" s="6">
        <f t="shared" si="12"/>
        <v>13</v>
      </c>
      <c r="V22" s="6">
        <f t="shared" si="12"/>
        <v>12</v>
      </c>
      <c r="W22" s="6">
        <f t="shared" si="12"/>
        <v>13</v>
      </c>
      <c r="X22" s="6">
        <f t="shared" si="12"/>
        <v>13</v>
      </c>
      <c r="Y22" s="6">
        <v>14</v>
      </c>
    </row>
    <row r="23" spans="1:25" s="16" customFormat="1" ht="12" customHeight="1" x14ac:dyDescent="0.2">
      <c r="A23" s="72" t="s">
        <v>13</v>
      </c>
      <c r="B23" s="72"/>
      <c r="C23" s="6">
        <f t="shared" ref="C23:X23" si="13">C123</f>
        <v>12</v>
      </c>
      <c r="D23" s="6">
        <f t="shared" si="13"/>
        <v>13</v>
      </c>
      <c r="E23" s="6">
        <f t="shared" si="13"/>
        <v>13</v>
      </c>
      <c r="F23" s="6">
        <f t="shared" si="13"/>
        <v>6</v>
      </c>
      <c r="G23" s="6">
        <f t="shared" si="13"/>
        <v>5</v>
      </c>
      <c r="H23" s="6">
        <f t="shared" si="13"/>
        <v>5</v>
      </c>
      <c r="I23" s="6">
        <f t="shared" si="13"/>
        <v>5</v>
      </c>
      <c r="J23" s="6">
        <f t="shared" si="13"/>
        <v>4</v>
      </c>
      <c r="K23" s="6">
        <f t="shared" si="13"/>
        <v>4</v>
      </c>
      <c r="L23" s="6">
        <f t="shared" si="13"/>
        <v>6</v>
      </c>
      <c r="M23" s="6">
        <f t="shared" si="13"/>
        <v>5</v>
      </c>
      <c r="N23" s="6">
        <f t="shared" si="13"/>
        <v>6</v>
      </c>
      <c r="O23" s="6">
        <f t="shared" si="13"/>
        <v>4</v>
      </c>
      <c r="P23" s="6">
        <f t="shared" si="13"/>
        <v>3</v>
      </c>
      <c r="Q23" s="6">
        <f t="shared" si="13"/>
        <v>5</v>
      </c>
      <c r="R23" s="6">
        <f t="shared" si="13"/>
        <v>5</v>
      </c>
      <c r="S23" s="6">
        <f t="shared" si="13"/>
        <v>5</v>
      </c>
      <c r="T23" s="6">
        <f t="shared" si="13"/>
        <v>5</v>
      </c>
      <c r="U23" s="6">
        <f t="shared" si="13"/>
        <v>6</v>
      </c>
      <c r="V23" s="6">
        <f t="shared" si="13"/>
        <v>4</v>
      </c>
      <c r="W23" s="6">
        <f t="shared" si="13"/>
        <v>3</v>
      </c>
      <c r="X23" s="6">
        <f t="shared" si="13"/>
        <v>5</v>
      </c>
      <c r="Y23" s="6">
        <v>5</v>
      </c>
    </row>
    <row r="24" spans="1:25" s="16" customFormat="1" ht="12" customHeight="1" x14ac:dyDescent="0.2">
      <c r="A24" s="72" t="s">
        <v>14</v>
      </c>
      <c r="B24" s="72"/>
      <c r="C24" s="6">
        <f t="shared" ref="C24:X24" si="14">C25+C26</f>
        <v>83</v>
      </c>
      <c r="D24" s="6">
        <f t="shared" si="14"/>
        <v>79</v>
      </c>
      <c r="E24" s="6">
        <f t="shared" si="14"/>
        <v>77</v>
      </c>
      <c r="F24" s="6">
        <f t="shared" si="14"/>
        <v>45</v>
      </c>
      <c r="G24" s="6">
        <f t="shared" si="14"/>
        <v>44</v>
      </c>
      <c r="H24" s="6">
        <f t="shared" si="14"/>
        <v>36</v>
      </c>
      <c r="I24" s="6">
        <f t="shared" si="14"/>
        <v>34</v>
      </c>
      <c r="J24" s="6">
        <f t="shared" si="14"/>
        <v>34</v>
      </c>
      <c r="K24" s="6">
        <f t="shared" si="14"/>
        <v>35</v>
      </c>
      <c r="L24" s="6">
        <f t="shared" si="14"/>
        <v>42</v>
      </c>
      <c r="M24" s="6">
        <f t="shared" si="14"/>
        <v>37</v>
      </c>
      <c r="N24" s="6">
        <f t="shared" si="14"/>
        <v>39</v>
      </c>
      <c r="O24" s="6">
        <f t="shared" si="14"/>
        <v>37</v>
      </c>
      <c r="P24" s="6">
        <f t="shared" si="14"/>
        <v>25</v>
      </c>
      <c r="Q24" s="6">
        <f t="shared" si="14"/>
        <v>32</v>
      </c>
      <c r="R24" s="6">
        <f t="shared" si="14"/>
        <v>36</v>
      </c>
      <c r="S24" s="6">
        <f t="shared" si="14"/>
        <v>32</v>
      </c>
      <c r="T24" s="6">
        <f t="shared" si="14"/>
        <v>29</v>
      </c>
      <c r="U24" s="6">
        <f t="shared" si="14"/>
        <v>35</v>
      </c>
      <c r="V24" s="6">
        <f t="shared" si="14"/>
        <v>35</v>
      </c>
      <c r="W24" s="6">
        <f t="shared" si="14"/>
        <v>36</v>
      </c>
      <c r="X24" s="6">
        <f t="shared" si="14"/>
        <v>34</v>
      </c>
      <c r="Y24" s="6">
        <v>29</v>
      </c>
    </row>
    <row r="25" spans="1:25" s="16" customFormat="1" ht="12" customHeight="1" x14ac:dyDescent="0.2">
      <c r="A25" s="12"/>
      <c r="B25" s="8" t="s">
        <v>15</v>
      </c>
      <c r="C25" s="6">
        <f>+C128+C136</f>
        <v>2</v>
      </c>
      <c r="D25" s="6">
        <f t="shared" ref="D25:X25" si="15">+D128+D136</f>
        <v>2</v>
      </c>
      <c r="E25" s="6">
        <f t="shared" si="15"/>
        <v>2</v>
      </c>
      <c r="F25" s="6">
        <f t="shared" si="15"/>
        <v>1</v>
      </c>
      <c r="G25" s="6">
        <f t="shared" si="15"/>
        <v>1</v>
      </c>
      <c r="H25" s="6">
        <f t="shared" si="15"/>
        <v>1</v>
      </c>
      <c r="I25" s="6">
        <f t="shared" si="15"/>
        <v>0</v>
      </c>
      <c r="J25" s="6">
        <f t="shared" si="15"/>
        <v>0</v>
      </c>
      <c r="K25" s="6">
        <f t="shared" si="15"/>
        <v>0</v>
      </c>
      <c r="L25" s="6">
        <f t="shared" si="15"/>
        <v>2</v>
      </c>
      <c r="M25" s="6">
        <f t="shared" si="15"/>
        <v>2</v>
      </c>
      <c r="N25" s="6">
        <f t="shared" si="15"/>
        <v>2</v>
      </c>
      <c r="O25" s="6">
        <f t="shared" si="15"/>
        <v>2</v>
      </c>
      <c r="P25" s="6">
        <f t="shared" si="15"/>
        <v>2</v>
      </c>
      <c r="Q25" s="6">
        <f t="shared" si="15"/>
        <v>3</v>
      </c>
      <c r="R25" s="6">
        <f t="shared" si="15"/>
        <v>2</v>
      </c>
      <c r="S25" s="6">
        <f t="shared" si="15"/>
        <v>1</v>
      </c>
      <c r="T25" s="6">
        <f t="shared" si="15"/>
        <v>0</v>
      </c>
      <c r="U25" s="6">
        <f t="shared" si="15"/>
        <v>0</v>
      </c>
      <c r="V25" s="6">
        <f t="shared" si="15"/>
        <v>4</v>
      </c>
      <c r="W25" s="6">
        <f t="shared" si="15"/>
        <v>4</v>
      </c>
      <c r="X25" s="6">
        <f t="shared" si="15"/>
        <v>6</v>
      </c>
      <c r="Y25" s="6">
        <v>5</v>
      </c>
    </row>
    <row r="26" spans="1:25" s="16" customFormat="1" ht="12" customHeight="1" x14ac:dyDescent="0.2">
      <c r="A26" s="10"/>
      <c r="B26" s="8" t="s">
        <v>16</v>
      </c>
      <c r="C26" s="6">
        <f t="shared" ref="C26:X26" si="16">C122+C124+C125+C134</f>
        <v>81</v>
      </c>
      <c r="D26" s="6">
        <f t="shared" si="16"/>
        <v>77</v>
      </c>
      <c r="E26" s="6">
        <f t="shared" si="16"/>
        <v>75</v>
      </c>
      <c r="F26" s="6">
        <f t="shared" si="16"/>
        <v>44</v>
      </c>
      <c r="G26" s="6">
        <f t="shared" si="16"/>
        <v>43</v>
      </c>
      <c r="H26" s="6">
        <f t="shared" si="16"/>
        <v>35</v>
      </c>
      <c r="I26" s="6">
        <f t="shared" si="16"/>
        <v>34</v>
      </c>
      <c r="J26" s="6">
        <f t="shared" si="16"/>
        <v>34</v>
      </c>
      <c r="K26" s="6">
        <f t="shared" si="16"/>
        <v>35</v>
      </c>
      <c r="L26" s="6">
        <f t="shared" si="16"/>
        <v>40</v>
      </c>
      <c r="M26" s="6">
        <f t="shared" si="16"/>
        <v>35</v>
      </c>
      <c r="N26" s="6">
        <f t="shared" si="16"/>
        <v>37</v>
      </c>
      <c r="O26" s="6">
        <f t="shared" si="16"/>
        <v>35</v>
      </c>
      <c r="P26" s="6">
        <f t="shared" si="16"/>
        <v>23</v>
      </c>
      <c r="Q26" s="6">
        <f t="shared" si="16"/>
        <v>29</v>
      </c>
      <c r="R26" s="6">
        <f t="shared" si="16"/>
        <v>34</v>
      </c>
      <c r="S26" s="6">
        <f t="shared" si="16"/>
        <v>31</v>
      </c>
      <c r="T26" s="6">
        <f t="shared" si="16"/>
        <v>29</v>
      </c>
      <c r="U26" s="6">
        <f t="shared" si="16"/>
        <v>35</v>
      </c>
      <c r="V26" s="6">
        <f t="shared" si="16"/>
        <v>31</v>
      </c>
      <c r="W26" s="6">
        <f t="shared" si="16"/>
        <v>32</v>
      </c>
      <c r="X26" s="6">
        <f t="shared" si="16"/>
        <v>28</v>
      </c>
      <c r="Y26" s="6">
        <v>24</v>
      </c>
    </row>
    <row r="27" spans="1:25" s="16" customFormat="1" ht="12" customHeight="1" x14ac:dyDescent="0.2">
      <c r="A27" s="72" t="s">
        <v>17</v>
      </c>
      <c r="B27" s="72"/>
      <c r="C27" s="6">
        <f t="shared" ref="C27:X27" si="17">C28+C29</f>
        <v>14</v>
      </c>
      <c r="D27" s="6">
        <f t="shared" si="17"/>
        <v>11</v>
      </c>
      <c r="E27" s="6">
        <f t="shared" si="17"/>
        <v>12</v>
      </c>
      <c r="F27" s="6">
        <f t="shared" si="17"/>
        <v>9</v>
      </c>
      <c r="G27" s="6">
        <f t="shared" si="17"/>
        <v>9</v>
      </c>
      <c r="H27" s="6">
        <f t="shared" si="17"/>
        <v>8</v>
      </c>
      <c r="I27" s="6">
        <f t="shared" si="17"/>
        <v>7</v>
      </c>
      <c r="J27" s="6">
        <f t="shared" si="17"/>
        <v>7</v>
      </c>
      <c r="K27" s="6">
        <f t="shared" si="17"/>
        <v>6</v>
      </c>
      <c r="L27" s="6">
        <f t="shared" si="17"/>
        <v>10</v>
      </c>
      <c r="M27" s="6">
        <f t="shared" si="17"/>
        <v>10</v>
      </c>
      <c r="N27" s="6">
        <f t="shared" si="17"/>
        <v>12</v>
      </c>
      <c r="O27" s="6">
        <f t="shared" si="17"/>
        <v>11</v>
      </c>
      <c r="P27" s="6">
        <f t="shared" si="17"/>
        <v>11</v>
      </c>
      <c r="Q27" s="6">
        <f t="shared" si="17"/>
        <v>13</v>
      </c>
      <c r="R27" s="6">
        <f t="shared" si="17"/>
        <v>13</v>
      </c>
      <c r="S27" s="6">
        <f t="shared" si="17"/>
        <v>11</v>
      </c>
      <c r="T27" s="6">
        <f t="shared" si="17"/>
        <v>13</v>
      </c>
      <c r="U27" s="6">
        <f t="shared" si="17"/>
        <v>12</v>
      </c>
      <c r="V27" s="6">
        <f t="shared" si="17"/>
        <v>11</v>
      </c>
      <c r="W27" s="6">
        <f t="shared" si="17"/>
        <v>10</v>
      </c>
      <c r="X27" s="6">
        <f t="shared" si="17"/>
        <v>13</v>
      </c>
      <c r="Y27" s="6">
        <v>13</v>
      </c>
    </row>
    <row r="28" spans="1:25" s="16" customFormat="1" ht="12" customHeight="1" x14ac:dyDescent="0.2">
      <c r="A28" s="12"/>
      <c r="B28" s="8" t="s">
        <v>18</v>
      </c>
      <c r="C28" s="6">
        <f t="shared" ref="C28:X28" si="18">+C121</f>
        <v>3</v>
      </c>
      <c r="D28" s="6">
        <f t="shared" si="18"/>
        <v>1</v>
      </c>
      <c r="E28" s="6">
        <f t="shared" si="18"/>
        <v>2</v>
      </c>
      <c r="F28" s="6">
        <f t="shared" si="18"/>
        <v>2</v>
      </c>
      <c r="G28" s="6">
        <f t="shared" si="18"/>
        <v>2</v>
      </c>
      <c r="H28" s="6">
        <f t="shared" si="18"/>
        <v>3</v>
      </c>
      <c r="I28" s="6">
        <f t="shared" si="18"/>
        <v>2</v>
      </c>
      <c r="J28" s="6">
        <f t="shared" si="18"/>
        <v>3</v>
      </c>
      <c r="K28" s="6">
        <f t="shared" si="18"/>
        <v>2</v>
      </c>
      <c r="L28" s="6">
        <f t="shared" si="18"/>
        <v>5</v>
      </c>
      <c r="M28" s="6">
        <f t="shared" si="18"/>
        <v>5</v>
      </c>
      <c r="N28" s="6">
        <f t="shared" si="18"/>
        <v>6</v>
      </c>
      <c r="O28" s="6">
        <f t="shared" si="18"/>
        <v>5</v>
      </c>
      <c r="P28" s="6">
        <f t="shared" si="18"/>
        <v>5</v>
      </c>
      <c r="Q28" s="6">
        <f t="shared" si="18"/>
        <v>6</v>
      </c>
      <c r="R28" s="6">
        <f t="shared" si="18"/>
        <v>6</v>
      </c>
      <c r="S28" s="6">
        <f t="shared" si="18"/>
        <v>5</v>
      </c>
      <c r="T28" s="6">
        <f t="shared" si="18"/>
        <v>8</v>
      </c>
      <c r="U28" s="6">
        <f t="shared" si="18"/>
        <v>6</v>
      </c>
      <c r="V28" s="6">
        <f t="shared" si="18"/>
        <v>5</v>
      </c>
      <c r="W28" s="6">
        <f t="shared" si="18"/>
        <v>5</v>
      </c>
      <c r="X28" s="6">
        <f t="shared" si="18"/>
        <v>7</v>
      </c>
      <c r="Y28" s="6">
        <v>7</v>
      </c>
    </row>
    <row r="29" spans="1:25" s="16" customFormat="1" ht="12" customHeight="1" x14ac:dyDescent="0.2">
      <c r="A29" s="10"/>
      <c r="B29" s="8" t="s">
        <v>19</v>
      </c>
      <c r="C29" s="6">
        <f t="shared" ref="C29:X29" si="19">C135</f>
        <v>11</v>
      </c>
      <c r="D29" s="6">
        <f t="shared" si="19"/>
        <v>10</v>
      </c>
      <c r="E29" s="6">
        <f t="shared" si="19"/>
        <v>10</v>
      </c>
      <c r="F29" s="6">
        <f t="shared" si="19"/>
        <v>7</v>
      </c>
      <c r="G29" s="6">
        <f t="shared" si="19"/>
        <v>7</v>
      </c>
      <c r="H29" s="6">
        <f t="shared" si="19"/>
        <v>5</v>
      </c>
      <c r="I29" s="6">
        <f t="shared" si="19"/>
        <v>5</v>
      </c>
      <c r="J29" s="6">
        <f t="shared" si="19"/>
        <v>4</v>
      </c>
      <c r="K29" s="6">
        <f t="shared" si="19"/>
        <v>4</v>
      </c>
      <c r="L29" s="6">
        <f t="shared" si="19"/>
        <v>5</v>
      </c>
      <c r="M29" s="6">
        <f t="shared" si="19"/>
        <v>5</v>
      </c>
      <c r="N29" s="6">
        <f t="shared" si="19"/>
        <v>6</v>
      </c>
      <c r="O29" s="6">
        <f t="shared" si="19"/>
        <v>6</v>
      </c>
      <c r="P29" s="6">
        <f t="shared" si="19"/>
        <v>6</v>
      </c>
      <c r="Q29" s="6">
        <f t="shared" si="19"/>
        <v>7</v>
      </c>
      <c r="R29" s="6">
        <f t="shared" si="19"/>
        <v>7</v>
      </c>
      <c r="S29" s="6">
        <f t="shared" si="19"/>
        <v>6</v>
      </c>
      <c r="T29" s="6">
        <f t="shared" si="19"/>
        <v>5</v>
      </c>
      <c r="U29" s="6">
        <f t="shared" si="19"/>
        <v>6</v>
      </c>
      <c r="V29" s="6">
        <f t="shared" si="19"/>
        <v>6</v>
      </c>
      <c r="W29" s="6">
        <f t="shared" si="19"/>
        <v>5</v>
      </c>
      <c r="X29" s="6">
        <f t="shared" si="19"/>
        <v>6</v>
      </c>
      <c r="Y29" s="6">
        <v>6</v>
      </c>
    </row>
    <row r="30" spans="1:25" s="16" customFormat="1" ht="12" customHeight="1" x14ac:dyDescent="0.2">
      <c r="A30" s="72" t="s">
        <v>20</v>
      </c>
      <c r="B30" s="72"/>
      <c r="C30" s="6">
        <f>C131</f>
        <v>5</v>
      </c>
      <c r="D30" s="6">
        <f t="shared" ref="D30:X30" si="20">D131</f>
        <v>1</v>
      </c>
      <c r="E30" s="6">
        <f t="shared" si="20"/>
        <v>1</v>
      </c>
      <c r="F30" s="6">
        <f t="shared" si="20"/>
        <v>3</v>
      </c>
      <c r="G30" s="6">
        <f t="shared" si="20"/>
        <v>3</v>
      </c>
      <c r="H30" s="6">
        <f t="shared" si="20"/>
        <v>2</v>
      </c>
      <c r="I30" s="6">
        <f t="shared" si="20"/>
        <v>2</v>
      </c>
      <c r="J30" s="6">
        <f t="shared" si="20"/>
        <v>0</v>
      </c>
      <c r="K30" s="6">
        <f t="shared" si="20"/>
        <v>0</v>
      </c>
      <c r="L30" s="6">
        <f t="shared" si="20"/>
        <v>5</v>
      </c>
      <c r="M30" s="6">
        <f t="shared" si="20"/>
        <v>5</v>
      </c>
      <c r="N30" s="6">
        <f t="shared" si="20"/>
        <v>6</v>
      </c>
      <c r="O30" s="6">
        <f t="shared" si="20"/>
        <v>5</v>
      </c>
      <c r="P30" s="6">
        <f t="shared" si="20"/>
        <v>7</v>
      </c>
      <c r="Q30" s="6">
        <f t="shared" si="20"/>
        <v>4</v>
      </c>
      <c r="R30" s="6">
        <f t="shared" si="20"/>
        <v>4</v>
      </c>
      <c r="S30" s="6">
        <f t="shared" si="20"/>
        <v>4</v>
      </c>
      <c r="T30" s="6">
        <f t="shared" si="20"/>
        <v>2</v>
      </c>
      <c r="U30" s="6">
        <f t="shared" si="20"/>
        <v>1</v>
      </c>
      <c r="V30" s="6">
        <f t="shared" si="20"/>
        <v>1</v>
      </c>
      <c r="W30" s="6">
        <f t="shared" si="20"/>
        <v>1</v>
      </c>
      <c r="X30" s="6">
        <f t="shared" si="20"/>
        <v>1</v>
      </c>
      <c r="Y30" s="6">
        <v>1</v>
      </c>
    </row>
    <row r="31" spans="1:25" s="16" customFormat="1" ht="12" customHeight="1" x14ac:dyDescent="0.2">
      <c r="A31" s="72" t="s">
        <v>21</v>
      </c>
      <c r="B31" s="72"/>
      <c r="C31" s="6">
        <f t="shared" ref="C31:X31" si="21">C32+C33+C34</f>
        <v>5</v>
      </c>
      <c r="D31" s="6">
        <f t="shared" si="21"/>
        <v>4</v>
      </c>
      <c r="E31" s="6">
        <f t="shared" si="21"/>
        <v>5</v>
      </c>
      <c r="F31" s="6">
        <f t="shared" si="21"/>
        <v>6</v>
      </c>
      <c r="G31" s="6">
        <f t="shared" si="21"/>
        <v>4</v>
      </c>
      <c r="H31" s="6">
        <f t="shared" si="21"/>
        <v>3</v>
      </c>
      <c r="I31" s="6">
        <f t="shared" si="21"/>
        <v>3</v>
      </c>
      <c r="J31" s="6">
        <f t="shared" si="21"/>
        <v>5</v>
      </c>
      <c r="K31" s="6">
        <f t="shared" si="21"/>
        <v>5</v>
      </c>
      <c r="L31" s="6">
        <f t="shared" si="21"/>
        <v>13</v>
      </c>
      <c r="M31" s="6">
        <f t="shared" si="21"/>
        <v>13</v>
      </c>
      <c r="N31" s="6">
        <f t="shared" si="21"/>
        <v>16</v>
      </c>
      <c r="O31" s="6">
        <f t="shared" si="21"/>
        <v>15</v>
      </c>
      <c r="P31" s="6">
        <f t="shared" si="21"/>
        <v>14</v>
      </c>
      <c r="Q31" s="6">
        <f t="shared" si="21"/>
        <v>11</v>
      </c>
      <c r="R31" s="6">
        <f t="shared" si="21"/>
        <v>11</v>
      </c>
      <c r="S31" s="6">
        <f t="shared" si="21"/>
        <v>10</v>
      </c>
      <c r="T31" s="6">
        <f t="shared" si="21"/>
        <v>9</v>
      </c>
      <c r="U31" s="6">
        <f t="shared" si="21"/>
        <v>10</v>
      </c>
      <c r="V31" s="6">
        <f t="shared" si="21"/>
        <v>9</v>
      </c>
      <c r="W31" s="6">
        <f t="shared" si="21"/>
        <v>8</v>
      </c>
      <c r="X31" s="6">
        <f t="shared" si="21"/>
        <v>9</v>
      </c>
      <c r="Y31" s="6">
        <v>8</v>
      </c>
    </row>
    <row r="32" spans="1:25" s="16" customFormat="1" ht="12" customHeight="1" x14ac:dyDescent="0.2">
      <c r="A32" s="12"/>
      <c r="B32" s="8" t="s">
        <v>22</v>
      </c>
      <c r="C32" s="6">
        <f t="shared" ref="C32:X32" si="22">C144</f>
        <v>1</v>
      </c>
      <c r="D32" s="6">
        <f t="shared" si="22"/>
        <v>0</v>
      </c>
      <c r="E32" s="6">
        <f t="shared" si="22"/>
        <v>0</v>
      </c>
      <c r="F32" s="6">
        <f t="shared" si="22"/>
        <v>0</v>
      </c>
      <c r="G32" s="6">
        <f t="shared" si="22"/>
        <v>0</v>
      </c>
      <c r="H32" s="6">
        <f t="shared" si="22"/>
        <v>0</v>
      </c>
      <c r="I32" s="6">
        <f t="shared" si="22"/>
        <v>0</v>
      </c>
      <c r="J32" s="6">
        <f t="shared" si="22"/>
        <v>0</v>
      </c>
      <c r="K32" s="6">
        <f t="shared" si="22"/>
        <v>0</v>
      </c>
      <c r="L32" s="6">
        <f t="shared" si="22"/>
        <v>2</v>
      </c>
      <c r="M32" s="6">
        <f t="shared" si="22"/>
        <v>2</v>
      </c>
      <c r="N32" s="6">
        <f t="shared" si="22"/>
        <v>2</v>
      </c>
      <c r="O32" s="6">
        <f t="shared" si="22"/>
        <v>1</v>
      </c>
      <c r="P32" s="6">
        <f t="shared" si="22"/>
        <v>3</v>
      </c>
      <c r="Q32" s="6">
        <f t="shared" si="22"/>
        <v>2</v>
      </c>
      <c r="R32" s="6">
        <f t="shared" si="22"/>
        <v>2</v>
      </c>
      <c r="S32" s="6">
        <f t="shared" si="22"/>
        <v>1</v>
      </c>
      <c r="T32" s="6">
        <f t="shared" si="22"/>
        <v>1</v>
      </c>
      <c r="U32" s="6">
        <f t="shared" si="22"/>
        <v>1</v>
      </c>
      <c r="V32" s="6">
        <f t="shared" si="22"/>
        <v>1</v>
      </c>
      <c r="W32" s="6">
        <f t="shared" si="22"/>
        <v>1</v>
      </c>
      <c r="X32" s="6">
        <f t="shared" si="22"/>
        <v>1</v>
      </c>
      <c r="Y32" s="6">
        <v>0</v>
      </c>
    </row>
    <row r="33" spans="1:25" s="16" customFormat="1" ht="12" customHeight="1" x14ac:dyDescent="0.2">
      <c r="A33" s="7"/>
      <c r="B33" s="8" t="s">
        <v>23</v>
      </c>
      <c r="C33" s="6">
        <f t="shared" ref="C33:X33" si="23">C140+C141+C142+C145</f>
        <v>1</v>
      </c>
      <c r="D33" s="6">
        <f t="shared" si="23"/>
        <v>0</v>
      </c>
      <c r="E33" s="6">
        <f t="shared" si="23"/>
        <v>0</v>
      </c>
      <c r="F33" s="6">
        <f t="shared" si="23"/>
        <v>2</v>
      </c>
      <c r="G33" s="6">
        <f t="shared" si="23"/>
        <v>0</v>
      </c>
      <c r="H33" s="6">
        <f t="shared" si="23"/>
        <v>0</v>
      </c>
      <c r="I33" s="6">
        <f t="shared" si="23"/>
        <v>0</v>
      </c>
      <c r="J33" s="6">
        <f t="shared" si="23"/>
        <v>0</v>
      </c>
      <c r="K33" s="6">
        <f t="shared" si="23"/>
        <v>0</v>
      </c>
      <c r="L33" s="6">
        <f t="shared" si="23"/>
        <v>1</v>
      </c>
      <c r="M33" s="6">
        <f t="shared" si="23"/>
        <v>1</v>
      </c>
      <c r="N33" s="6">
        <f t="shared" si="23"/>
        <v>2</v>
      </c>
      <c r="O33" s="6">
        <f t="shared" si="23"/>
        <v>2</v>
      </c>
      <c r="P33" s="6">
        <f t="shared" si="23"/>
        <v>2</v>
      </c>
      <c r="Q33" s="6">
        <f t="shared" si="23"/>
        <v>2</v>
      </c>
      <c r="R33" s="6">
        <f t="shared" si="23"/>
        <v>1</v>
      </c>
      <c r="S33" s="6">
        <f t="shared" si="23"/>
        <v>0</v>
      </c>
      <c r="T33" s="6">
        <f t="shared" si="23"/>
        <v>0</v>
      </c>
      <c r="U33" s="6">
        <f t="shared" si="23"/>
        <v>0</v>
      </c>
      <c r="V33" s="6">
        <f t="shared" si="23"/>
        <v>0</v>
      </c>
      <c r="W33" s="6">
        <f t="shared" si="23"/>
        <v>0</v>
      </c>
      <c r="X33" s="6">
        <f t="shared" si="23"/>
        <v>0</v>
      </c>
      <c r="Y33" s="6">
        <v>0</v>
      </c>
    </row>
    <row r="34" spans="1:25" s="16" customFormat="1" ht="12" customHeight="1" x14ac:dyDescent="0.2">
      <c r="A34" s="7"/>
      <c r="B34" s="13" t="s">
        <v>24</v>
      </c>
      <c r="C34" s="11">
        <f t="shared" ref="C34:X34" si="24">C139+C143+C146</f>
        <v>3</v>
      </c>
      <c r="D34" s="11">
        <f t="shared" si="24"/>
        <v>4</v>
      </c>
      <c r="E34" s="11">
        <f t="shared" si="24"/>
        <v>5</v>
      </c>
      <c r="F34" s="11">
        <f t="shared" si="24"/>
        <v>4</v>
      </c>
      <c r="G34" s="11">
        <f t="shared" si="24"/>
        <v>4</v>
      </c>
      <c r="H34" s="11">
        <f t="shared" si="24"/>
        <v>3</v>
      </c>
      <c r="I34" s="11">
        <f t="shared" si="24"/>
        <v>3</v>
      </c>
      <c r="J34" s="11">
        <f t="shared" si="24"/>
        <v>5</v>
      </c>
      <c r="K34" s="11">
        <f t="shared" si="24"/>
        <v>5</v>
      </c>
      <c r="L34" s="11">
        <f t="shared" si="24"/>
        <v>10</v>
      </c>
      <c r="M34" s="11">
        <f t="shared" si="24"/>
        <v>10</v>
      </c>
      <c r="N34" s="11">
        <f t="shared" si="24"/>
        <v>12</v>
      </c>
      <c r="O34" s="11">
        <f t="shared" si="24"/>
        <v>12</v>
      </c>
      <c r="P34" s="11">
        <f t="shared" si="24"/>
        <v>9</v>
      </c>
      <c r="Q34" s="11">
        <f t="shared" si="24"/>
        <v>7</v>
      </c>
      <c r="R34" s="11">
        <f t="shared" si="24"/>
        <v>8</v>
      </c>
      <c r="S34" s="11">
        <f t="shared" si="24"/>
        <v>9</v>
      </c>
      <c r="T34" s="11">
        <f t="shared" si="24"/>
        <v>8</v>
      </c>
      <c r="U34" s="11">
        <f t="shared" si="24"/>
        <v>9</v>
      </c>
      <c r="V34" s="11">
        <f t="shared" si="24"/>
        <v>8</v>
      </c>
      <c r="W34" s="11">
        <f t="shared" si="24"/>
        <v>7</v>
      </c>
      <c r="X34" s="11">
        <f t="shared" si="24"/>
        <v>8</v>
      </c>
      <c r="Y34" s="11">
        <v>8</v>
      </c>
    </row>
    <row r="35" spans="1:25" s="16" customFormat="1" ht="12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19" customFormat="1" ht="12" customHeight="1" x14ac:dyDescent="0.2">
      <c r="A36" s="74" t="s">
        <v>25</v>
      </c>
      <c r="B36" s="74"/>
      <c r="C36" s="5">
        <f t="shared" ref="C36:X36" si="25">C37+C38</f>
        <v>103</v>
      </c>
      <c r="D36" s="5">
        <f t="shared" si="25"/>
        <v>96</v>
      </c>
      <c r="E36" s="5">
        <f t="shared" si="25"/>
        <v>95</v>
      </c>
      <c r="F36" s="5">
        <f t="shared" si="25"/>
        <v>65</v>
      </c>
      <c r="G36" s="5">
        <f t="shared" si="25"/>
        <v>58</v>
      </c>
      <c r="H36" s="5">
        <f t="shared" si="25"/>
        <v>47</v>
      </c>
      <c r="I36" s="5">
        <f t="shared" si="25"/>
        <v>51</v>
      </c>
      <c r="J36" s="5">
        <f t="shared" si="25"/>
        <v>47</v>
      </c>
      <c r="K36" s="5">
        <f t="shared" si="25"/>
        <v>48</v>
      </c>
      <c r="L36" s="5">
        <f t="shared" si="25"/>
        <v>61</v>
      </c>
      <c r="M36" s="5">
        <f t="shared" si="25"/>
        <v>56</v>
      </c>
      <c r="N36" s="5">
        <f t="shared" si="25"/>
        <v>59</v>
      </c>
      <c r="O36" s="5">
        <f t="shared" si="25"/>
        <v>58</v>
      </c>
      <c r="P36" s="5">
        <f t="shared" si="25"/>
        <v>54</v>
      </c>
      <c r="Q36" s="5">
        <f t="shared" si="25"/>
        <v>54</v>
      </c>
      <c r="R36" s="5">
        <f t="shared" si="25"/>
        <v>54</v>
      </c>
      <c r="S36" s="5">
        <f t="shared" si="25"/>
        <v>50</v>
      </c>
      <c r="T36" s="5">
        <f t="shared" si="25"/>
        <v>54</v>
      </c>
      <c r="U36" s="5">
        <f t="shared" si="25"/>
        <v>54</v>
      </c>
      <c r="V36" s="5">
        <f t="shared" si="25"/>
        <v>51</v>
      </c>
      <c r="W36" s="5">
        <f t="shared" si="25"/>
        <v>51</v>
      </c>
      <c r="X36" s="5">
        <f t="shared" si="25"/>
        <v>59</v>
      </c>
      <c r="Y36" s="5">
        <v>55</v>
      </c>
    </row>
    <row r="37" spans="1:25" s="16" customFormat="1" ht="12" customHeight="1" x14ac:dyDescent="0.2">
      <c r="A37" s="72" t="s">
        <v>26</v>
      </c>
      <c r="B37" s="72"/>
      <c r="C37" s="6">
        <f>C149+C150+C153</f>
        <v>84</v>
      </c>
      <c r="D37" s="6">
        <f t="shared" ref="D37:X37" si="26">D149+D150+D153</f>
        <v>80</v>
      </c>
      <c r="E37" s="6">
        <f t="shared" si="26"/>
        <v>79</v>
      </c>
      <c r="F37" s="6">
        <f t="shared" si="26"/>
        <v>52</v>
      </c>
      <c r="G37" s="6">
        <f t="shared" si="26"/>
        <v>48</v>
      </c>
      <c r="H37" s="6">
        <f t="shared" si="26"/>
        <v>36</v>
      </c>
      <c r="I37" s="6">
        <f t="shared" si="26"/>
        <v>39</v>
      </c>
      <c r="J37" s="6">
        <f t="shared" si="26"/>
        <v>35</v>
      </c>
      <c r="K37" s="6">
        <f t="shared" si="26"/>
        <v>37</v>
      </c>
      <c r="L37" s="6">
        <f t="shared" si="26"/>
        <v>50</v>
      </c>
      <c r="M37" s="6">
        <f t="shared" si="26"/>
        <v>48</v>
      </c>
      <c r="N37" s="6">
        <f t="shared" si="26"/>
        <v>51</v>
      </c>
      <c r="O37" s="6">
        <f t="shared" si="26"/>
        <v>51</v>
      </c>
      <c r="P37" s="6">
        <f t="shared" si="26"/>
        <v>46</v>
      </c>
      <c r="Q37" s="6">
        <f t="shared" si="26"/>
        <v>45</v>
      </c>
      <c r="R37" s="6">
        <f t="shared" si="26"/>
        <v>45</v>
      </c>
      <c r="S37" s="6">
        <f t="shared" si="26"/>
        <v>40</v>
      </c>
      <c r="T37" s="6">
        <f t="shared" si="26"/>
        <v>42</v>
      </c>
      <c r="U37" s="6">
        <f t="shared" si="26"/>
        <v>43</v>
      </c>
      <c r="V37" s="6">
        <f t="shared" si="26"/>
        <v>41</v>
      </c>
      <c r="W37" s="6">
        <f t="shared" si="26"/>
        <v>41</v>
      </c>
      <c r="X37" s="6">
        <f t="shared" si="26"/>
        <v>49</v>
      </c>
      <c r="Y37" s="6">
        <v>45</v>
      </c>
    </row>
    <row r="38" spans="1:25" s="16" customFormat="1" ht="12" customHeight="1" x14ac:dyDescent="0.2">
      <c r="A38" s="73" t="s">
        <v>27</v>
      </c>
      <c r="B38" s="73"/>
      <c r="C38" s="11">
        <f>+C151+C154</f>
        <v>19</v>
      </c>
      <c r="D38" s="11">
        <f t="shared" ref="D38:X38" si="27">+D151+D154</f>
        <v>16</v>
      </c>
      <c r="E38" s="11">
        <f t="shared" si="27"/>
        <v>16</v>
      </c>
      <c r="F38" s="11">
        <f t="shared" si="27"/>
        <v>13</v>
      </c>
      <c r="G38" s="11">
        <f t="shared" si="27"/>
        <v>10</v>
      </c>
      <c r="H38" s="11">
        <f t="shared" si="27"/>
        <v>11</v>
      </c>
      <c r="I38" s="11">
        <f t="shared" si="27"/>
        <v>12</v>
      </c>
      <c r="J38" s="11">
        <f t="shared" si="27"/>
        <v>12</v>
      </c>
      <c r="K38" s="11">
        <f t="shared" si="27"/>
        <v>11</v>
      </c>
      <c r="L38" s="11">
        <f t="shared" si="27"/>
        <v>11</v>
      </c>
      <c r="M38" s="11">
        <f t="shared" si="27"/>
        <v>8</v>
      </c>
      <c r="N38" s="11">
        <f t="shared" si="27"/>
        <v>8</v>
      </c>
      <c r="O38" s="11">
        <f t="shared" si="27"/>
        <v>7</v>
      </c>
      <c r="P38" s="11">
        <f t="shared" si="27"/>
        <v>8</v>
      </c>
      <c r="Q38" s="11">
        <f t="shared" si="27"/>
        <v>9</v>
      </c>
      <c r="R38" s="11">
        <f t="shared" si="27"/>
        <v>9</v>
      </c>
      <c r="S38" s="11">
        <f t="shared" si="27"/>
        <v>10</v>
      </c>
      <c r="T38" s="11">
        <f t="shared" si="27"/>
        <v>12</v>
      </c>
      <c r="U38" s="11">
        <f t="shared" si="27"/>
        <v>11</v>
      </c>
      <c r="V38" s="11">
        <f t="shared" si="27"/>
        <v>10</v>
      </c>
      <c r="W38" s="11">
        <f t="shared" si="27"/>
        <v>10</v>
      </c>
      <c r="X38" s="11">
        <f t="shared" si="27"/>
        <v>10</v>
      </c>
      <c r="Y38" s="11">
        <v>10</v>
      </c>
    </row>
    <row r="39" spans="1:25" s="16" customFormat="1" ht="12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9" customFormat="1" ht="12" customHeight="1" x14ac:dyDescent="0.2">
      <c r="A40" s="74" t="s">
        <v>28</v>
      </c>
      <c r="B40" s="74"/>
      <c r="C40" s="5">
        <f t="shared" ref="C40:X40" si="28">C41+C42+C45</f>
        <v>99</v>
      </c>
      <c r="D40" s="5">
        <f t="shared" si="28"/>
        <v>74</v>
      </c>
      <c r="E40" s="5">
        <f t="shared" si="28"/>
        <v>73</v>
      </c>
      <c r="F40" s="5">
        <f t="shared" si="28"/>
        <v>60</v>
      </c>
      <c r="G40" s="5">
        <f t="shared" si="28"/>
        <v>47</v>
      </c>
      <c r="H40" s="5">
        <f t="shared" si="28"/>
        <v>41</v>
      </c>
      <c r="I40" s="5">
        <f t="shared" si="28"/>
        <v>43</v>
      </c>
      <c r="J40" s="5">
        <f t="shared" si="28"/>
        <v>54</v>
      </c>
      <c r="K40" s="5">
        <f t="shared" si="28"/>
        <v>56</v>
      </c>
      <c r="L40" s="5">
        <f t="shared" si="28"/>
        <v>70</v>
      </c>
      <c r="M40" s="5">
        <f t="shared" si="28"/>
        <v>66</v>
      </c>
      <c r="N40" s="5">
        <f t="shared" si="28"/>
        <v>74</v>
      </c>
      <c r="O40" s="5">
        <f t="shared" si="28"/>
        <v>80</v>
      </c>
      <c r="P40" s="5">
        <f t="shared" si="28"/>
        <v>82</v>
      </c>
      <c r="Q40" s="5">
        <f t="shared" si="28"/>
        <v>99</v>
      </c>
      <c r="R40" s="5">
        <f t="shared" si="28"/>
        <v>97</v>
      </c>
      <c r="S40" s="5">
        <f t="shared" si="28"/>
        <v>106</v>
      </c>
      <c r="T40" s="5">
        <f t="shared" si="28"/>
        <v>104</v>
      </c>
      <c r="U40" s="5">
        <f t="shared" si="28"/>
        <v>101</v>
      </c>
      <c r="V40" s="5">
        <f t="shared" si="28"/>
        <v>103</v>
      </c>
      <c r="W40" s="5">
        <f t="shared" si="28"/>
        <v>100</v>
      </c>
      <c r="X40" s="5">
        <f t="shared" si="28"/>
        <v>97</v>
      </c>
      <c r="Y40" s="5">
        <v>91</v>
      </c>
    </row>
    <row r="41" spans="1:25" s="16" customFormat="1" ht="12" customHeight="1" x14ac:dyDescent="0.2">
      <c r="A41" s="72" t="s">
        <v>29</v>
      </c>
      <c r="B41" s="72"/>
      <c r="C41" s="6">
        <f>C80+C81+C84+C85+C86+C88+C90+C91+C94+C95+C99+C100+C104+C106+C108+C109+C114+C115</f>
        <v>35</v>
      </c>
      <c r="D41" s="6">
        <f t="shared" ref="D41:X41" si="29">D80+D81+D84+D85+D86+D88+D90+D91+D94+D95+D99+D100+D104+D106+D108+D109+D114+D115</f>
        <v>26</v>
      </c>
      <c r="E41" s="6">
        <f t="shared" si="29"/>
        <v>25</v>
      </c>
      <c r="F41" s="6">
        <f t="shared" si="29"/>
        <v>27</v>
      </c>
      <c r="G41" s="6">
        <f t="shared" si="29"/>
        <v>19</v>
      </c>
      <c r="H41" s="6">
        <f t="shared" si="29"/>
        <v>13</v>
      </c>
      <c r="I41" s="6">
        <f t="shared" si="29"/>
        <v>13</v>
      </c>
      <c r="J41" s="6">
        <f t="shared" si="29"/>
        <v>16</v>
      </c>
      <c r="K41" s="6">
        <f t="shared" si="29"/>
        <v>14</v>
      </c>
      <c r="L41" s="6">
        <f t="shared" si="29"/>
        <v>19</v>
      </c>
      <c r="M41" s="6">
        <f t="shared" si="29"/>
        <v>18</v>
      </c>
      <c r="N41" s="6">
        <f t="shared" si="29"/>
        <v>21</v>
      </c>
      <c r="O41" s="6">
        <f t="shared" si="29"/>
        <v>22</v>
      </c>
      <c r="P41" s="6">
        <f t="shared" si="29"/>
        <v>24</v>
      </c>
      <c r="Q41" s="6">
        <f t="shared" si="29"/>
        <v>30</v>
      </c>
      <c r="R41" s="6">
        <f t="shared" si="29"/>
        <v>31</v>
      </c>
      <c r="S41" s="6">
        <f t="shared" si="29"/>
        <v>35</v>
      </c>
      <c r="T41" s="6">
        <f t="shared" si="29"/>
        <v>35</v>
      </c>
      <c r="U41" s="6">
        <f t="shared" si="29"/>
        <v>33</v>
      </c>
      <c r="V41" s="6">
        <f t="shared" si="29"/>
        <v>32</v>
      </c>
      <c r="W41" s="6">
        <f t="shared" si="29"/>
        <v>29</v>
      </c>
      <c r="X41" s="6">
        <f t="shared" si="29"/>
        <v>29</v>
      </c>
      <c r="Y41" s="6">
        <v>28</v>
      </c>
    </row>
    <row r="42" spans="1:25" s="16" customFormat="1" ht="12" customHeight="1" x14ac:dyDescent="0.2">
      <c r="A42" s="83" t="s">
        <v>30</v>
      </c>
      <c r="B42" s="83"/>
      <c r="C42" s="6">
        <f t="shared" ref="C42:X42" si="30">C43+C44</f>
        <v>30</v>
      </c>
      <c r="D42" s="6">
        <f t="shared" si="30"/>
        <v>23</v>
      </c>
      <c r="E42" s="6">
        <f t="shared" si="30"/>
        <v>23</v>
      </c>
      <c r="F42" s="6">
        <f t="shared" si="30"/>
        <v>15</v>
      </c>
      <c r="G42" s="6">
        <f t="shared" si="30"/>
        <v>11</v>
      </c>
      <c r="H42" s="6">
        <f t="shared" si="30"/>
        <v>10</v>
      </c>
      <c r="I42" s="6">
        <f t="shared" si="30"/>
        <v>11</v>
      </c>
      <c r="J42" s="6">
        <f t="shared" si="30"/>
        <v>14</v>
      </c>
      <c r="K42" s="6">
        <f t="shared" si="30"/>
        <v>14</v>
      </c>
      <c r="L42" s="6">
        <f t="shared" si="30"/>
        <v>21</v>
      </c>
      <c r="M42" s="6">
        <f t="shared" si="30"/>
        <v>21</v>
      </c>
      <c r="N42" s="6">
        <f t="shared" si="30"/>
        <v>28</v>
      </c>
      <c r="O42" s="6">
        <f t="shared" si="30"/>
        <v>30</v>
      </c>
      <c r="P42" s="6">
        <f t="shared" si="30"/>
        <v>33</v>
      </c>
      <c r="Q42" s="6">
        <f t="shared" si="30"/>
        <v>34</v>
      </c>
      <c r="R42" s="6">
        <f t="shared" si="30"/>
        <v>32</v>
      </c>
      <c r="S42" s="6">
        <f t="shared" si="30"/>
        <v>32</v>
      </c>
      <c r="T42" s="6">
        <f t="shared" si="30"/>
        <v>31</v>
      </c>
      <c r="U42" s="6">
        <f t="shared" si="30"/>
        <v>27</v>
      </c>
      <c r="V42" s="6">
        <f t="shared" si="30"/>
        <v>31</v>
      </c>
      <c r="W42" s="6">
        <f t="shared" si="30"/>
        <v>34</v>
      </c>
      <c r="X42" s="6">
        <f t="shared" si="30"/>
        <v>30</v>
      </c>
      <c r="Y42" s="6">
        <v>27</v>
      </c>
    </row>
    <row r="43" spans="1:25" s="16" customFormat="1" ht="12" customHeight="1" x14ac:dyDescent="0.2">
      <c r="A43" s="13"/>
      <c r="B43" s="8" t="s">
        <v>31</v>
      </c>
      <c r="C43" s="6">
        <f>C74+C98+C89+C152+C93+C96+C110</f>
        <v>17</v>
      </c>
      <c r="D43" s="6">
        <f t="shared" ref="D43:X43" si="31">D74+D98+D89+D152+D93+D96+D110</f>
        <v>15</v>
      </c>
      <c r="E43" s="6">
        <f t="shared" si="31"/>
        <v>15</v>
      </c>
      <c r="F43" s="6">
        <f t="shared" si="31"/>
        <v>5</v>
      </c>
      <c r="G43" s="6">
        <f t="shared" si="31"/>
        <v>3</v>
      </c>
      <c r="H43" s="6">
        <f t="shared" si="31"/>
        <v>3</v>
      </c>
      <c r="I43" s="6">
        <f t="shared" si="31"/>
        <v>4</v>
      </c>
      <c r="J43" s="6">
        <f t="shared" si="31"/>
        <v>6</v>
      </c>
      <c r="K43" s="6">
        <f t="shared" si="31"/>
        <v>6</v>
      </c>
      <c r="L43" s="6">
        <f t="shared" si="31"/>
        <v>8</v>
      </c>
      <c r="M43" s="6">
        <f t="shared" si="31"/>
        <v>8</v>
      </c>
      <c r="N43" s="6">
        <f t="shared" si="31"/>
        <v>12</v>
      </c>
      <c r="O43" s="6">
        <f t="shared" si="31"/>
        <v>14</v>
      </c>
      <c r="P43" s="6">
        <f t="shared" si="31"/>
        <v>18</v>
      </c>
      <c r="Q43" s="6">
        <f t="shared" si="31"/>
        <v>18</v>
      </c>
      <c r="R43" s="6">
        <f t="shared" si="31"/>
        <v>18</v>
      </c>
      <c r="S43" s="6">
        <f t="shared" si="31"/>
        <v>15</v>
      </c>
      <c r="T43" s="6">
        <f t="shared" si="31"/>
        <v>13</v>
      </c>
      <c r="U43" s="6">
        <f t="shared" si="31"/>
        <v>12</v>
      </c>
      <c r="V43" s="6">
        <f t="shared" si="31"/>
        <v>15</v>
      </c>
      <c r="W43" s="6">
        <f t="shared" si="31"/>
        <v>18</v>
      </c>
      <c r="X43" s="6">
        <f t="shared" si="31"/>
        <v>15</v>
      </c>
      <c r="Y43" s="6">
        <v>12</v>
      </c>
    </row>
    <row r="44" spans="1:25" s="16" customFormat="1" ht="12" customHeight="1" x14ac:dyDescent="0.2">
      <c r="A44" s="13"/>
      <c r="B44" s="8" t="s">
        <v>32</v>
      </c>
      <c r="C44" s="6">
        <f>C82+C103+C105</f>
        <v>13</v>
      </c>
      <c r="D44" s="6">
        <f t="shared" ref="D44:X44" si="32">D82+D103+D105</f>
        <v>8</v>
      </c>
      <c r="E44" s="6">
        <f t="shared" si="32"/>
        <v>8</v>
      </c>
      <c r="F44" s="6">
        <f t="shared" si="32"/>
        <v>10</v>
      </c>
      <c r="G44" s="6">
        <f t="shared" si="32"/>
        <v>8</v>
      </c>
      <c r="H44" s="6">
        <f t="shared" si="32"/>
        <v>7</v>
      </c>
      <c r="I44" s="6">
        <f t="shared" si="32"/>
        <v>7</v>
      </c>
      <c r="J44" s="6">
        <f t="shared" si="32"/>
        <v>8</v>
      </c>
      <c r="K44" s="6">
        <f t="shared" si="32"/>
        <v>8</v>
      </c>
      <c r="L44" s="6">
        <f t="shared" si="32"/>
        <v>13</v>
      </c>
      <c r="M44" s="6">
        <f t="shared" si="32"/>
        <v>13</v>
      </c>
      <c r="N44" s="6">
        <f t="shared" si="32"/>
        <v>16</v>
      </c>
      <c r="O44" s="6">
        <f t="shared" si="32"/>
        <v>16</v>
      </c>
      <c r="P44" s="6">
        <f t="shared" si="32"/>
        <v>15</v>
      </c>
      <c r="Q44" s="6">
        <f t="shared" si="32"/>
        <v>16</v>
      </c>
      <c r="R44" s="6">
        <f t="shared" si="32"/>
        <v>14</v>
      </c>
      <c r="S44" s="6">
        <f t="shared" si="32"/>
        <v>17</v>
      </c>
      <c r="T44" s="6">
        <f t="shared" si="32"/>
        <v>18</v>
      </c>
      <c r="U44" s="6">
        <f t="shared" si="32"/>
        <v>15</v>
      </c>
      <c r="V44" s="6">
        <f t="shared" si="32"/>
        <v>16</v>
      </c>
      <c r="W44" s="6">
        <f t="shared" si="32"/>
        <v>16</v>
      </c>
      <c r="X44" s="6">
        <f t="shared" si="32"/>
        <v>15</v>
      </c>
      <c r="Y44" s="6">
        <v>15</v>
      </c>
    </row>
    <row r="45" spans="1:25" s="16" customFormat="1" ht="12" customHeight="1" x14ac:dyDescent="0.2">
      <c r="A45" s="72" t="s">
        <v>33</v>
      </c>
      <c r="B45" s="72"/>
      <c r="C45" s="6">
        <f t="shared" ref="C45:X45" si="33">C46+C47+C48</f>
        <v>34</v>
      </c>
      <c r="D45" s="6">
        <f t="shared" si="33"/>
        <v>25</v>
      </c>
      <c r="E45" s="6">
        <f t="shared" si="33"/>
        <v>25</v>
      </c>
      <c r="F45" s="6">
        <f t="shared" si="33"/>
        <v>18</v>
      </c>
      <c r="G45" s="6">
        <f t="shared" si="33"/>
        <v>17</v>
      </c>
      <c r="H45" s="6">
        <f t="shared" si="33"/>
        <v>18</v>
      </c>
      <c r="I45" s="6">
        <f t="shared" si="33"/>
        <v>19</v>
      </c>
      <c r="J45" s="6">
        <f t="shared" si="33"/>
        <v>24</v>
      </c>
      <c r="K45" s="6">
        <f t="shared" si="33"/>
        <v>28</v>
      </c>
      <c r="L45" s="6">
        <f t="shared" si="33"/>
        <v>30</v>
      </c>
      <c r="M45" s="6">
        <f t="shared" si="33"/>
        <v>27</v>
      </c>
      <c r="N45" s="6">
        <f t="shared" si="33"/>
        <v>25</v>
      </c>
      <c r="O45" s="6">
        <f t="shared" si="33"/>
        <v>28</v>
      </c>
      <c r="P45" s="6">
        <f t="shared" si="33"/>
        <v>25</v>
      </c>
      <c r="Q45" s="6">
        <f t="shared" si="33"/>
        <v>35</v>
      </c>
      <c r="R45" s="6">
        <f t="shared" si="33"/>
        <v>34</v>
      </c>
      <c r="S45" s="6">
        <f t="shared" si="33"/>
        <v>39</v>
      </c>
      <c r="T45" s="6">
        <f t="shared" si="33"/>
        <v>38</v>
      </c>
      <c r="U45" s="6">
        <f t="shared" si="33"/>
        <v>41</v>
      </c>
      <c r="V45" s="6">
        <f t="shared" si="33"/>
        <v>40</v>
      </c>
      <c r="W45" s="6">
        <f t="shared" si="33"/>
        <v>37</v>
      </c>
      <c r="X45" s="6">
        <f t="shared" si="33"/>
        <v>38</v>
      </c>
      <c r="Y45" s="6">
        <v>36</v>
      </c>
    </row>
    <row r="46" spans="1:25" s="16" customFormat="1" ht="12" customHeight="1" x14ac:dyDescent="0.2">
      <c r="A46" s="13"/>
      <c r="B46" s="8" t="s">
        <v>34</v>
      </c>
      <c r="C46" s="6">
        <f>+C70+C71+C79+C97</f>
        <v>2</v>
      </c>
      <c r="D46" s="6">
        <f t="shared" ref="D46:X46" si="34">+D70+D71+D79+D97</f>
        <v>2</v>
      </c>
      <c r="E46" s="6">
        <f t="shared" si="34"/>
        <v>1</v>
      </c>
      <c r="F46" s="6">
        <f t="shared" si="34"/>
        <v>3</v>
      </c>
      <c r="G46" s="6">
        <f t="shared" si="34"/>
        <v>2</v>
      </c>
      <c r="H46" s="6">
        <f t="shared" si="34"/>
        <v>3</v>
      </c>
      <c r="I46" s="6">
        <f t="shared" si="34"/>
        <v>3</v>
      </c>
      <c r="J46" s="6">
        <f t="shared" si="34"/>
        <v>2</v>
      </c>
      <c r="K46" s="6">
        <f t="shared" si="34"/>
        <v>2</v>
      </c>
      <c r="L46" s="6">
        <f t="shared" si="34"/>
        <v>4</v>
      </c>
      <c r="M46" s="6">
        <f t="shared" si="34"/>
        <v>4</v>
      </c>
      <c r="N46" s="6">
        <f t="shared" si="34"/>
        <v>3</v>
      </c>
      <c r="O46" s="6">
        <f t="shared" si="34"/>
        <v>3</v>
      </c>
      <c r="P46" s="6">
        <f t="shared" si="34"/>
        <v>1</v>
      </c>
      <c r="Q46" s="6">
        <f t="shared" si="34"/>
        <v>3</v>
      </c>
      <c r="R46" s="6">
        <f t="shared" si="34"/>
        <v>2</v>
      </c>
      <c r="S46" s="6">
        <f t="shared" si="34"/>
        <v>2</v>
      </c>
      <c r="T46" s="6">
        <f t="shared" si="34"/>
        <v>2</v>
      </c>
      <c r="U46" s="6">
        <f t="shared" si="34"/>
        <v>4</v>
      </c>
      <c r="V46" s="6">
        <f t="shared" si="34"/>
        <v>5</v>
      </c>
      <c r="W46" s="6">
        <f t="shared" si="34"/>
        <v>5</v>
      </c>
      <c r="X46" s="6">
        <f t="shared" si="34"/>
        <v>5</v>
      </c>
      <c r="Y46" s="6">
        <v>5</v>
      </c>
    </row>
    <row r="47" spans="1:25" s="16" customFormat="1" ht="12" customHeight="1" x14ac:dyDescent="0.2">
      <c r="A47" s="13"/>
      <c r="B47" s="8" t="s">
        <v>35</v>
      </c>
      <c r="C47" s="6">
        <f>C73+C75+C87+C102+C107+C111</f>
        <v>20</v>
      </c>
      <c r="D47" s="6">
        <f t="shared" ref="D47:X47" si="35">D73+D75+D87+D102+D107+D111</f>
        <v>15</v>
      </c>
      <c r="E47" s="6">
        <f t="shared" si="35"/>
        <v>16</v>
      </c>
      <c r="F47" s="6">
        <f t="shared" si="35"/>
        <v>9</v>
      </c>
      <c r="G47" s="6">
        <f t="shared" si="35"/>
        <v>9</v>
      </c>
      <c r="H47" s="6">
        <f t="shared" si="35"/>
        <v>9</v>
      </c>
      <c r="I47" s="6">
        <f t="shared" si="35"/>
        <v>10</v>
      </c>
      <c r="J47" s="6">
        <f t="shared" si="35"/>
        <v>13</v>
      </c>
      <c r="K47" s="6">
        <f t="shared" si="35"/>
        <v>16</v>
      </c>
      <c r="L47" s="6">
        <f t="shared" si="35"/>
        <v>16</v>
      </c>
      <c r="M47" s="6">
        <f t="shared" si="35"/>
        <v>15</v>
      </c>
      <c r="N47" s="6">
        <f t="shared" si="35"/>
        <v>13</v>
      </c>
      <c r="O47" s="6">
        <f t="shared" si="35"/>
        <v>16</v>
      </c>
      <c r="P47" s="6">
        <f t="shared" si="35"/>
        <v>13</v>
      </c>
      <c r="Q47" s="6">
        <f t="shared" si="35"/>
        <v>18</v>
      </c>
      <c r="R47" s="6">
        <f t="shared" si="35"/>
        <v>18</v>
      </c>
      <c r="S47" s="6">
        <f t="shared" si="35"/>
        <v>21</v>
      </c>
      <c r="T47" s="6">
        <f t="shared" si="35"/>
        <v>21</v>
      </c>
      <c r="U47" s="6">
        <f t="shared" si="35"/>
        <v>22</v>
      </c>
      <c r="V47" s="6">
        <f t="shared" si="35"/>
        <v>23</v>
      </c>
      <c r="W47" s="6">
        <f t="shared" si="35"/>
        <v>21</v>
      </c>
      <c r="X47" s="6">
        <f t="shared" si="35"/>
        <v>20</v>
      </c>
      <c r="Y47" s="6">
        <v>20</v>
      </c>
    </row>
    <row r="48" spans="1:25" s="16" customFormat="1" ht="12" customHeight="1" x14ac:dyDescent="0.2">
      <c r="A48" s="13"/>
      <c r="B48" s="13" t="s">
        <v>36</v>
      </c>
      <c r="C48" s="11">
        <f>C69+C76+C83+C92+C101+C113</f>
        <v>12</v>
      </c>
      <c r="D48" s="11">
        <f t="shared" ref="D48:X48" si="36">D69+D76+D83+D92+D101+D113</f>
        <v>8</v>
      </c>
      <c r="E48" s="11">
        <f t="shared" si="36"/>
        <v>8</v>
      </c>
      <c r="F48" s="11">
        <f t="shared" si="36"/>
        <v>6</v>
      </c>
      <c r="G48" s="11">
        <f t="shared" si="36"/>
        <v>6</v>
      </c>
      <c r="H48" s="11">
        <f t="shared" si="36"/>
        <v>6</v>
      </c>
      <c r="I48" s="11">
        <f t="shared" si="36"/>
        <v>6</v>
      </c>
      <c r="J48" s="11">
        <f t="shared" si="36"/>
        <v>9</v>
      </c>
      <c r="K48" s="11">
        <f t="shared" si="36"/>
        <v>10</v>
      </c>
      <c r="L48" s="11">
        <f t="shared" si="36"/>
        <v>10</v>
      </c>
      <c r="M48" s="11">
        <f t="shared" si="36"/>
        <v>8</v>
      </c>
      <c r="N48" s="11">
        <f t="shared" si="36"/>
        <v>9</v>
      </c>
      <c r="O48" s="11">
        <f t="shared" si="36"/>
        <v>9</v>
      </c>
      <c r="P48" s="11">
        <f t="shared" si="36"/>
        <v>11</v>
      </c>
      <c r="Q48" s="11">
        <f t="shared" si="36"/>
        <v>14</v>
      </c>
      <c r="R48" s="11">
        <f t="shared" si="36"/>
        <v>14</v>
      </c>
      <c r="S48" s="11">
        <f t="shared" si="36"/>
        <v>16</v>
      </c>
      <c r="T48" s="11">
        <f t="shared" si="36"/>
        <v>15</v>
      </c>
      <c r="U48" s="11">
        <f t="shared" si="36"/>
        <v>15</v>
      </c>
      <c r="V48" s="11">
        <f t="shared" si="36"/>
        <v>12</v>
      </c>
      <c r="W48" s="11">
        <f t="shared" si="36"/>
        <v>11</v>
      </c>
      <c r="X48" s="11">
        <f t="shared" si="36"/>
        <v>13</v>
      </c>
      <c r="Y48" s="11">
        <v>11</v>
      </c>
    </row>
    <row r="49" spans="1:25" s="16" customFormat="1" ht="12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9" customFormat="1" ht="12" customHeight="1" x14ac:dyDescent="0.2">
      <c r="A50" s="74" t="s">
        <v>37</v>
      </c>
      <c r="B50" s="74"/>
      <c r="C50" s="5">
        <f t="shared" ref="C50:X50" si="37">C51+C52+C53</f>
        <v>116</v>
      </c>
      <c r="D50" s="5">
        <f t="shared" si="37"/>
        <v>110</v>
      </c>
      <c r="E50" s="5">
        <f t="shared" si="37"/>
        <v>111</v>
      </c>
      <c r="F50" s="5">
        <f t="shared" si="37"/>
        <v>87</v>
      </c>
      <c r="G50" s="5">
        <f t="shared" si="37"/>
        <v>78</v>
      </c>
      <c r="H50" s="5">
        <f t="shared" si="37"/>
        <v>65</v>
      </c>
      <c r="I50" s="5">
        <f t="shared" si="37"/>
        <v>62</v>
      </c>
      <c r="J50" s="5">
        <f t="shared" si="37"/>
        <v>61</v>
      </c>
      <c r="K50" s="5">
        <f t="shared" si="37"/>
        <v>63</v>
      </c>
      <c r="L50" s="5">
        <f t="shared" si="37"/>
        <v>70</v>
      </c>
      <c r="M50" s="5">
        <f t="shared" si="37"/>
        <v>66</v>
      </c>
      <c r="N50" s="5">
        <f t="shared" si="37"/>
        <v>75</v>
      </c>
      <c r="O50" s="5">
        <f t="shared" si="37"/>
        <v>74</v>
      </c>
      <c r="P50" s="5">
        <f t="shared" si="37"/>
        <v>69</v>
      </c>
      <c r="Q50" s="5">
        <f t="shared" si="37"/>
        <v>73</v>
      </c>
      <c r="R50" s="5">
        <f t="shared" si="37"/>
        <v>73</v>
      </c>
      <c r="S50" s="5">
        <f t="shared" si="37"/>
        <v>77</v>
      </c>
      <c r="T50" s="5">
        <f t="shared" si="37"/>
        <v>76</v>
      </c>
      <c r="U50" s="5">
        <f t="shared" si="37"/>
        <v>83</v>
      </c>
      <c r="V50" s="5">
        <f t="shared" si="37"/>
        <v>84</v>
      </c>
      <c r="W50" s="5">
        <f t="shared" si="37"/>
        <v>88</v>
      </c>
      <c r="X50" s="5">
        <f t="shared" si="37"/>
        <v>88</v>
      </c>
      <c r="Y50" s="5">
        <v>91</v>
      </c>
    </row>
    <row r="51" spans="1:25" s="16" customFormat="1" ht="12" customHeight="1" x14ac:dyDescent="0.2">
      <c r="A51" s="72" t="s">
        <v>38</v>
      </c>
      <c r="B51" s="72"/>
      <c r="C51" s="6">
        <f t="shared" ref="C51:X51" si="38">C56+C59+C62+C66</f>
        <v>27</v>
      </c>
      <c r="D51" s="6">
        <f t="shared" si="38"/>
        <v>25</v>
      </c>
      <c r="E51" s="6">
        <f t="shared" si="38"/>
        <v>25</v>
      </c>
      <c r="F51" s="6">
        <f t="shared" si="38"/>
        <v>23</v>
      </c>
      <c r="G51" s="6">
        <f t="shared" si="38"/>
        <v>20</v>
      </c>
      <c r="H51" s="6">
        <f t="shared" si="38"/>
        <v>14</v>
      </c>
      <c r="I51" s="6">
        <f t="shared" si="38"/>
        <v>14</v>
      </c>
      <c r="J51" s="6">
        <f t="shared" si="38"/>
        <v>16</v>
      </c>
      <c r="K51" s="6">
        <f t="shared" si="38"/>
        <v>14</v>
      </c>
      <c r="L51" s="6">
        <f t="shared" si="38"/>
        <v>14</v>
      </c>
      <c r="M51" s="6">
        <f t="shared" si="38"/>
        <v>12</v>
      </c>
      <c r="N51" s="6">
        <f t="shared" si="38"/>
        <v>12</v>
      </c>
      <c r="O51" s="6">
        <f t="shared" si="38"/>
        <v>12</v>
      </c>
      <c r="P51" s="6">
        <f t="shared" si="38"/>
        <v>10</v>
      </c>
      <c r="Q51" s="6">
        <f t="shared" si="38"/>
        <v>11</v>
      </c>
      <c r="R51" s="6">
        <f t="shared" si="38"/>
        <v>11</v>
      </c>
      <c r="S51" s="6">
        <f t="shared" si="38"/>
        <v>12</v>
      </c>
      <c r="T51" s="6">
        <f t="shared" si="38"/>
        <v>10</v>
      </c>
      <c r="U51" s="6">
        <f t="shared" si="38"/>
        <v>11</v>
      </c>
      <c r="V51" s="6">
        <f t="shared" si="38"/>
        <v>11</v>
      </c>
      <c r="W51" s="6">
        <f t="shared" si="38"/>
        <v>9</v>
      </c>
      <c r="X51" s="6">
        <f t="shared" si="38"/>
        <v>8</v>
      </c>
      <c r="Y51" s="6">
        <v>9</v>
      </c>
    </row>
    <row r="52" spans="1:25" s="16" customFormat="1" ht="12" customHeight="1" x14ac:dyDescent="0.2">
      <c r="A52" s="72" t="s">
        <v>39</v>
      </c>
      <c r="B52" s="72"/>
      <c r="C52" s="6">
        <f>C72+C77+C78+C60+C61+C63+C64+C65+C112</f>
        <v>66</v>
      </c>
      <c r="D52" s="6">
        <f t="shared" ref="D52:X52" si="39">D72+D77+D78+D60+D61+D63+D64+D65+D112</f>
        <v>60</v>
      </c>
      <c r="E52" s="6">
        <f t="shared" si="39"/>
        <v>60</v>
      </c>
      <c r="F52" s="6">
        <f t="shared" si="39"/>
        <v>45</v>
      </c>
      <c r="G52" s="6">
        <f t="shared" si="39"/>
        <v>42</v>
      </c>
      <c r="H52" s="6">
        <f t="shared" si="39"/>
        <v>35</v>
      </c>
      <c r="I52" s="6">
        <f t="shared" si="39"/>
        <v>34</v>
      </c>
      <c r="J52" s="6">
        <f t="shared" si="39"/>
        <v>33</v>
      </c>
      <c r="K52" s="6">
        <f t="shared" si="39"/>
        <v>35</v>
      </c>
      <c r="L52" s="6">
        <f t="shared" si="39"/>
        <v>38</v>
      </c>
      <c r="M52" s="6">
        <f t="shared" si="39"/>
        <v>37</v>
      </c>
      <c r="N52" s="6">
        <f t="shared" si="39"/>
        <v>48</v>
      </c>
      <c r="O52" s="6">
        <f t="shared" si="39"/>
        <v>47</v>
      </c>
      <c r="P52" s="6">
        <f t="shared" si="39"/>
        <v>41</v>
      </c>
      <c r="Q52" s="6">
        <f t="shared" si="39"/>
        <v>42</v>
      </c>
      <c r="R52" s="6">
        <f t="shared" si="39"/>
        <v>42</v>
      </c>
      <c r="S52" s="6">
        <f t="shared" si="39"/>
        <v>42</v>
      </c>
      <c r="T52" s="6">
        <f t="shared" si="39"/>
        <v>43</v>
      </c>
      <c r="U52" s="6">
        <f t="shared" si="39"/>
        <v>49</v>
      </c>
      <c r="V52" s="6">
        <f t="shared" si="39"/>
        <v>47</v>
      </c>
      <c r="W52" s="6">
        <f t="shared" si="39"/>
        <v>53</v>
      </c>
      <c r="X52" s="6">
        <f t="shared" si="39"/>
        <v>56</v>
      </c>
      <c r="Y52" s="6">
        <v>56</v>
      </c>
    </row>
    <row r="53" spans="1:25" s="16" customFormat="1" ht="12" customHeight="1" x14ac:dyDescent="0.2">
      <c r="A53" s="73" t="s">
        <v>40</v>
      </c>
      <c r="B53" s="73"/>
      <c r="C53" s="11">
        <f>C58+C57</f>
        <v>23</v>
      </c>
      <c r="D53" s="11">
        <f t="shared" ref="D53:X53" si="40">D58+D57</f>
        <v>25</v>
      </c>
      <c r="E53" s="11">
        <f t="shared" si="40"/>
        <v>26</v>
      </c>
      <c r="F53" s="11">
        <f t="shared" si="40"/>
        <v>19</v>
      </c>
      <c r="G53" s="11">
        <f t="shared" si="40"/>
        <v>16</v>
      </c>
      <c r="H53" s="11">
        <f t="shared" si="40"/>
        <v>16</v>
      </c>
      <c r="I53" s="11">
        <f t="shared" si="40"/>
        <v>14</v>
      </c>
      <c r="J53" s="11">
        <f t="shared" si="40"/>
        <v>12</v>
      </c>
      <c r="K53" s="11">
        <f t="shared" si="40"/>
        <v>14</v>
      </c>
      <c r="L53" s="11">
        <f t="shared" si="40"/>
        <v>18</v>
      </c>
      <c r="M53" s="11">
        <f t="shared" si="40"/>
        <v>17</v>
      </c>
      <c r="N53" s="11">
        <f t="shared" si="40"/>
        <v>15</v>
      </c>
      <c r="O53" s="11">
        <f t="shared" si="40"/>
        <v>15</v>
      </c>
      <c r="P53" s="11">
        <f t="shared" si="40"/>
        <v>18</v>
      </c>
      <c r="Q53" s="11">
        <f t="shared" si="40"/>
        <v>20</v>
      </c>
      <c r="R53" s="11">
        <f t="shared" si="40"/>
        <v>20</v>
      </c>
      <c r="S53" s="11">
        <f t="shared" si="40"/>
        <v>23</v>
      </c>
      <c r="T53" s="11">
        <f t="shared" si="40"/>
        <v>23</v>
      </c>
      <c r="U53" s="11">
        <f t="shared" si="40"/>
        <v>23</v>
      </c>
      <c r="V53" s="11">
        <f t="shared" si="40"/>
        <v>26</v>
      </c>
      <c r="W53" s="11">
        <f t="shared" si="40"/>
        <v>26</v>
      </c>
      <c r="X53" s="11">
        <f t="shared" si="40"/>
        <v>24</v>
      </c>
      <c r="Y53" s="11">
        <v>26</v>
      </c>
    </row>
    <row r="54" spans="1:25" s="16" customFormat="1" ht="12" customHeight="1" x14ac:dyDescent="0.2">
      <c r="A54" s="9"/>
      <c r="B54" s="6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16" customFormat="1" ht="12" customHeight="1" x14ac:dyDescent="0.2">
      <c r="A55" s="84" t="s">
        <v>41</v>
      </c>
      <c r="B55" s="84"/>
      <c r="C55" s="4">
        <f t="shared" ref="C55:X55" si="41">SUM(C56:C66)</f>
        <v>108</v>
      </c>
      <c r="D55" s="4">
        <f t="shared" si="41"/>
        <v>102</v>
      </c>
      <c r="E55" s="4">
        <f t="shared" si="41"/>
        <v>104</v>
      </c>
      <c r="F55" s="4">
        <f t="shared" si="41"/>
        <v>84</v>
      </c>
      <c r="G55" s="4">
        <f t="shared" si="41"/>
        <v>74</v>
      </c>
      <c r="H55" s="4">
        <f t="shared" si="41"/>
        <v>60</v>
      </c>
      <c r="I55" s="4">
        <f t="shared" si="41"/>
        <v>57</v>
      </c>
      <c r="J55" s="4">
        <f t="shared" si="41"/>
        <v>59</v>
      </c>
      <c r="K55" s="4">
        <f t="shared" si="41"/>
        <v>60</v>
      </c>
      <c r="L55" s="4">
        <f t="shared" si="41"/>
        <v>66</v>
      </c>
      <c r="M55" s="4">
        <f t="shared" si="41"/>
        <v>63</v>
      </c>
      <c r="N55" s="4">
        <f t="shared" si="41"/>
        <v>71</v>
      </c>
      <c r="O55" s="4">
        <f t="shared" si="41"/>
        <v>72</v>
      </c>
      <c r="P55" s="4">
        <f t="shared" si="41"/>
        <v>67</v>
      </c>
      <c r="Q55" s="4">
        <f t="shared" si="41"/>
        <v>70</v>
      </c>
      <c r="R55" s="4">
        <f t="shared" si="41"/>
        <v>70</v>
      </c>
      <c r="S55" s="4">
        <f t="shared" si="41"/>
        <v>74</v>
      </c>
      <c r="T55" s="4">
        <f t="shared" si="41"/>
        <v>72</v>
      </c>
      <c r="U55" s="4">
        <f t="shared" si="41"/>
        <v>79</v>
      </c>
      <c r="V55" s="4">
        <f t="shared" si="41"/>
        <v>80</v>
      </c>
      <c r="W55" s="4">
        <f t="shared" si="41"/>
        <v>82</v>
      </c>
      <c r="X55" s="4">
        <f t="shared" si="41"/>
        <v>81</v>
      </c>
      <c r="Y55" s="4">
        <v>83</v>
      </c>
    </row>
    <row r="56" spans="1:25" s="16" customFormat="1" ht="12" customHeight="1" x14ac:dyDescent="0.2">
      <c r="A56" s="72" t="s">
        <v>42</v>
      </c>
      <c r="B56" s="72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</row>
    <row r="57" spans="1:25" s="16" customFormat="1" ht="12" customHeight="1" x14ac:dyDescent="0.2">
      <c r="A57" s="72" t="s">
        <v>43</v>
      </c>
      <c r="B57" s="72"/>
      <c r="C57" s="6">
        <v>5</v>
      </c>
      <c r="D57" s="6">
        <v>5</v>
      </c>
      <c r="E57" s="6">
        <v>5</v>
      </c>
      <c r="F57" s="6">
        <v>4</v>
      </c>
      <c r="G57" s="6">
        <v>4</v>
      </c>
      <c r="H57" s="6">
        <v>5</v>
      </c>
      <c r="I57" s="6">
        <v>5</v>
      </c>
      <c r="J57" s="6">
        <v>3</v>
      </c>
      <c r="K57" s="6">
        <v>5</v>
      </c>
      <c r="L57" s="6">
        <v>7</v>
      </c>
      <c r="M57" s="6">
        <v>6</v>
      </c>
      <c r="N57" s="6">
        <v>5</v>
      </c>
      <c r="O57" s="6">
        <v>6</v>
      </c>
      <c r="P57" s="6">
        <v>7</v>
      </c>
      <c r="Q57" s="6">
        <v>9</v>
      </c>
      <c r="R57" s="6">
        <v>8</v>
      </c>
      <c r="S57" s="6">
        <v>9</v>
      </c>
      <c r="T57" s="6">
        <v>9</v>
      </c>
      <c r="U57" s="6">
        <v>8</v>
      </c>
      <c r="V57" s="6">
        <v>11</v>
      </c>
      <c r="W57" s="6">
        <v>11</v>
      </c>
      <c r="X57" s="6">
        <v>10</v>
      </c>
      <c r="Y57" s="6">
        <v>11</v>
      </c>
    </row>
    <row r="58" spans="1:25" s="16" customFormat="1" ht="12" customHeight="1" x14ac:dyDescent="0.2">
      <c r="A58" s="72" t="s">
        <v>44</v>
      </c>
      <c r="B58" s="72"/>
      <c r="C58" s="6">
        <v>18</v>
      </c>
      <c r="D58" s="6">
        <v>20</v>
      </c>
      <c r="E58" s="6">
        <v>21</v>
      </c>
      <c r="F58" s="6">
        <v>15</v>
      </c>
      <c r="G58" s="6">
        <v>12</v>
      </c>
      <c r="H58" s="6">
        <v>11</v>
      </c>
      <c r="I58" s="6">
        <v>9</v>
      </c>
      <c r="J58" s="6">
        <v>9</v>
      </c>
      <c r="K58" s="6">
        <v>9</v>
      </c>
      <c r="L58" s="6">
        <v>11</v>
      </c>
      <c r="M58" s="6">
        <v>11</v>
      </c>
      <c r="N58" s="6">
        <v>10</v>
      </c>
      <c r="O58" s="6">
        <v>9</v>
      </c>
      <c r="P58" s="6">
        <v>11</v>
      </c>
      <c r="Q58" s="6">
        <v>11</v>
      </c>
      <c r="R58" s="6">
        <v>12</v>
      </c>
      <c r="S58" s="6">
        <v>14</v>
      </c>
      <c r="T58" s="6">
        <v>14</v>
      </c>
      <c r="U58" s="6">
        <v>15</v>
      </c>
      <c r="V58" s="6">
        <v>15</v>
      </c>
      <c r="W58" s="6">
        <v>15</v>
      </c>
      <c r="X58" s="6">
        <v>14</v>
      </c>
      <c r="Y58" s="6">
        <v>15</v>
      </c>
    </row>
    <row r="59" spans="1:25" s="16" customFormat="1" ht="12" customHeight="1" x14ac:dyDescent="0.2">
      <c r="A59" s="72" t="s">
        <v>45</v>
      </c>
      <c r="B59" s="72"/>
      <c r="C59" s="6">
        <v>15</v>
      </c>
      <c r="D59" s="6">
        <v>14</v>
      </c>
      <c r="E59" s="6">
        <v>14</v>
      </c>
      <c r="F59" s="6">
        <v>13</v>
      </c>
      <c r="G59" s="6">
        <v>11</v>
      </c>
      <c r="H59" s="6">
        <v>9</v>
      </c>
      <c r="I59" s="6">
        <v>9</v>
      </c>
      <c r="J59" s="6">
        <v>10</v>
      </c>
      <c r="K59" s="6">
        <v>9</v>
      </c>
      <c r="L59" s="6">
        <v>9</v>
      </c>
      <c r="M59" s="6">
        <v>7</v>
      </c>
      <c r="N59" s="6">
        <v>7</v>
      </c>
      <c r="O59" s="6">
        <v>7</v>
      </c>
      <c r="P59" s="6">
        <v>7</v>
      </c>
      <c r="Q59" s="6">
        <v>7</v>
      </c>
      <c r="R59" s="6">
        <v>6</v>
      </c>
      <c r="S59" s="6">
        <v>6</v>
      </c>
      <c r="T59" s="6">
        <v>5</v>
      </c>
      <c r="U59" s="6">
        <v>6</v>
      </c>
      <c r="V59" s="6">
        <v>6</v>
      </c>
      <c r="W59" s="6">
        <v>4</v>
      </c>
      <c r="X59" s="6">
        <v>3</v>
      </c>
      <c r="Y59" s="6">
        <v>4</v>
      </c>
    </row>
    <row r="60" spans="1:25" s="16" customFormat="1" ht="12" customHeight="1" x14ac:dyDescent="0.2">
      <c r="A60" s="72" t="s">
        <v>46</v>
      </c>
      <c r="B60" s="72"/>
      <c r="C60" s="6">
        <v>5</v>
      </c>
      <c r="D60" s="6">
        <v>5</v>
      </c>
      <c r="E60" s="6">
        <v>5</v>
      </c>
      <c r="F60" s="6">
        <v>4</v>
      </c>
      <c r="G60" s="6">
        <v>5</v>
      </c>
      <c r="H60" s="6">
        <v>4</v>
      </c>
      <c r="I60" s="6">
        <v>3</v>
      </c>
      <c r="J60" s="6">
        <v>3</v>
      </c>
      <c r="K60" s="6">
        <v>3</v>
      </c>
      <c r="L60" s="6">
        <v>3</v>
      </c>
      <c r="M60" s="6">
        <v>3</v>
      </c>
      <c r="N60" s="6">
        <v>2</v>
      </c>
      <c r="O60" s="6">
        <v>2</v>
      </c>
      <c r="P60" s="6">
        <v>1</v>
      </c>
      <c r="Q60" s="6">
        <v>1</v>
      </c>
      <c r="R60" s="6">
        <v>1</v>
      </c>
      <c r="S60" s="6">
        <v>2</v>
      </c>
      <c r="T60" s="6">
        <v>2</v>
      </c>
      <c r="U60" s="6">
        <v>2</v>
      </c>
      <c r="V60" s="6">
        <v>1</v>
      </c>
      <c r="W60" s="6">
        <v>3</v>
      </c>
      <c r="X60" s="6">
        <v>3</v>
      </c>
      <c r="Y60" s="6">
        <v>1</v>
      </c>
    </row>
    <row r="61" spans="1:25" s="16" customFormat="1" ht="12" customHeight="1" x14ac:dyDescent="0.2">
      <c r="A61" s="72" t="s">
        <v>47</v>
      </c>
      <c r="B61" s="72"/>
      <c r="C61" s="6">
        <v>35</v>
      </c>
      <c r="D61" s="6">
        <v>31</v>
      </c>
      <c r="E61" s="6">
        <v>32</v>
      </c>
      <c r="F61" s="6">
        <v>23</v>
      </c>
      <c r="G61" s="6">
        <v>21</v>
      </c>
      <c r="H61" s="6">
        <v>16</v>
      </c>
      <c r="I61" s="6">
        <v>16</v>
      </c>
      <c r="J61" s="6">
        <v>19</v>
      </c>
      <c r="K61" s="6">
        <v>20</v>
      </c>
      <c r="L61" s="6">
        <v>20</v>
      </c>
      <c r="M61" s="6">
        <v>19</v>
      </c>
      <c r="N61" s="6">
        <v>25</v>
      </c>
      <c r="O61" s="6">
        <v>26</v>
      </c>
      <c r="P61" s="6">
        <v>26</v>
      </c>
      <c r="Q61" s="6">
        <v>28</v>
      </c>
      <c r="R61" s="6">
        <v>26</v>
      </c>
      <c r="S61" s="6">
        <v>22</v>
      </c>
      <c r="T61" s="6">
        <v>25</v>
      </c>
      <c r="U61" s="6">
        <v>26</v>
      </c>
      <c r="V61" s="6">
        <v>27</v>
      </c>
      <c r="W61" s="6">
        <v>27</v>
      </c>
      <c r="X61" s="6">
        <v>29</v>
      </c>
      <c r="Y61" s="6">
        <v>28</v>
      </c>
    </row>
    <row r="62" spans="1:25" s="16" customFormat="1" ht="12" customHeight="1" x14ac:dyDescent="0.2">
      <c r="A62" s="72" t="s">
        <v>48</v>
      </c>
      <c r="B62" s="72"/>
      <c r="C62" s="6">
        <v>8</v>
      </c>
      <c r="D62" s="6">
        <v>7</v>
      </c>
      <c r="E62" s="6">
        <v>7</v>
      </c>
      <c r="F62" s="6">
        <v>7</v>
      </c>
      <c r="G62" s="6">
        <v>6</v>
      </c>
      <c r="H62" s="6">
        <v>5</v>
      </c>
      <c r="I62" s="6">
        <v>5</v>
      </c>
      <c r="J62" s="6">
        <v>5</v>
      </c>
      <c r="K62" s="6">
        <v>5</v>
      </c>
      <c r="L62" s="6">
        <v>5</v>
      </c>
      <c r="M62" s="6">
        <v>5</v>
      </c>
      <c r="N62" s="6">
        <v>5</v>
      </c>
      <c r="O62" s="6">
        <v>5</v>
      </c>
      <c r="P62" s="6">
        <v>3</v>
      </c>
      <c r="Q62" s="6">
        <v>4</v>
      </c>
      <c r="R62" s="6">
        <v>4</v>
      </c>
      <c r="S62" s="6">
        <v>5</v>
      </c>
      <c r="T62" s="6">
        <v>4</v>
      </c>
      <c r="U62" s="6">
        <v>4</v>
      </c>
      <c r="V62" s="6">
        <v>4</v>
      </c>
      <c r="W62" s="6">
        <v>4</v>
      </c>
      <c r="X62" s="6">
        <v>4</v>
      </c>
      <c r="Y62" s="6">
        <v>4</v>
      </c>
    </row>
    <row r="63" spans="1:25" s="16" customFormat="1" ht="12" customHeight="1" x14ac:dyDescent="0.2">
      <c r="A63" s="72" t="s">
        <v>49</v>
      </c>
      <c r="B63" s="72"/>
      <c r="C63" s="6">
        <v>9</v>
      </c>
      <c r="D63" s="6">
        <v>7</v>
      </c>
      <c r="E63" s="6">
        <v>7</v>
      </c>
      <c r="F63" s="6">
        <v>7</v>
      </c>
      <c r="G63" s="6">
        <v>6</v>
      </c>
      <c r="H63" s="6">
        <v>4</v>
      </c>
      <c r="I63" s="6">
        <v>4</v>
      </c>
      <c r="J63" s="6">
        <v>4</v>
      </c>
      <c r="K63" s="6">
        <v>4</v>
      </c>
      <c r="L63" s="6">
        <v>4</v>
      </c>
      <c r="M63" s="6">
        <v>5</v>
      </c>
      <c r="N63" s="6">
        <v>7</v>
      </c>
      <c r="O63" s="6">
        <v>7</v>
      </c>
      <c r="P63" s="6">
        <v>3</v>
      </c>
      <c r="Q63" s="6">
        <v>3</v>
      </c>
      <c r="R63" s="6">
        <v>4</v>
      </c>
      <c r="S63" s="6">
        <v>4</v>
      </c>
      <c r="T63" s="6">
        <v>5</v>
      </c>
      <c r="U63" s="6">
        <v>6</v>
      </c>
      <c r="V63" s="6">
        <v>5</v>
      </c>
      <c r="W63" s="6">
        <v>7</v>
      </c>
      <c r="X63" s="6">
        <v>8</v>
      </c>
      <c r="Y63" s="6">
        <v>8</v>
      </c>
    </row>
    <row r="64" spans="1:25" s="16" customFormat="1" ht="12" customHeight="1" x14ac:dyDescent="0.2">
      <c r="A64" s="72" t="s">
        <v>50</v>
      </c>
      <c r="B64" s="72"/>
      <c r="C64" s="6">
        <v>6</v>
      </c>
      <c r="D64" s="6">
        <v>7</v>
      </c>
      <c r="E64" s="6">
        <v>7</v>
      </c>
      <c r="F64" s="6">
        <v>5</v>
      </c>
      <c r="G64" s="6">
        <v>5</v>
      </c>
      <c r="H64" s="6">
        <v>5</v>
      </c>
      <c r="I64" s="6">
        <v>5</v>
      </c>
      <c r="J64" s="6">
        <v>3</v>
      </c>
      <c r="K64" s="6">
        <v>3</v>
      </c>
      <c r="L64" s="6">
        <v>4</v>
      </c>
      <c r="M64" s="6">
        <v>4</v>
      </c>
      <c r="N64" s="6">
        <v>4</v>
      </c>
      <c r="O64" s="6">
        <v>4</v>
      </c>
      <c r="P64" s="6">
        <v>3</v>
      </c>
      <c r="Q64" s="6">
        <v>3</v>
      </c>
      <c r="R64" s="6">
        <v>3</v>
      </c>
      <c r="S64" s="6">
        <v>4</v>
      </c>
      <c r="T64" s="6">
        <v>4</v>
      </c>
      <c r="U64" s="6">
        <v>5</v>
      </c>
      <c r="V64" s="6">
        <v>5</v>
      </c>
      <c r="W64" s="6">
        <v>4</v>
      </c>
      <c r="X64" s="6">
        <v>4</v>
      </c>
      <c r="Y64" s="6">
        <v>5</v>
      </c>
    </row>
    <row r="65" spans="1:25" s="16" customFormat="1" ht="12" customHeight="1" x14ac:dyDescent="0.2">
      <c r="A65" s="72" t="s">
        <v>51</v>
      </c>
      <c r="B65" s="72"/>
      <c r="C65" s="6">
        <v>3</v>
      </c>
      <c r="D65" s="6">
        <v>2</v>
      </c>
      <c r="E65" s="6">
        <v>2</v>
      </c>
      <c r="F65" s="6">
        <v>3</v>
      </c>
      <c r="G65" s="6">
        <v>1</v>
      </c>
      <c r="H65" s="6">
        <v>1</v>
      </c>
      <c r="I65" s="6">
        <v>1</v>
      </c>
      <c r="J65" s="6">
        <v>2</v>
      </c>
      <c r="K65" s="6">
        <v>2</v>
      </c>
      <c r="L65" s="6">
        <v>3</v>
      </c>
      <c r="M65" s="6">
        <v>3</v>
      </c>
      <c r="N65" s="6">
        <v>6</v>
      </c>
      <c r="O65" s="6">
        <v>6</v>
      </c>
      <c r="P65" s="6">
        <v>6</v>
      </c>
      <c r="Q65" s="6">
        <v>4</v>
      </c>
      <c r="R65" s="6">
        <v>5</v>
      </c>
      <c r="S65" s="6">
        <v>7</v>
      </c>
      <c r="T65" s="6">
        <v>3</v>
      </c>
      <c r="U65" s="6">
        <v>6</v>
      </c>
      <c r="V65" s="6">
        <v>5</v>
      </c>
      <c r="W65" s="6">
        <v>6</v>
      </c>
      <c r="X65" s="6">
        <v>5</v>
      </c>
      <c r="Y65" s="6">
        <v>6</v>
      </c>
    </row>
    <row r="66" spans="1:25" s="16" customFormat="1" ht="12" customHeight="1" x14ac:dyDescent="0.2">
      <c r="A66" s="73" t="s">
        <v>52</v>
      </c>
      <c r="B66" s="73"/>
      <c r="C66" s="11">
        <v>4</v>
      </c>
      <c r="D66" s="11">
        <v>4</v>
      </c>
      <c r="E66" s="11">
        <v>4</v>
      </c>
      <c r="F66" s="11">
        <v>3</v>
      </c>
      <c r="G66" s="11">
        <v>3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</row>
    <row r="67" spans="1:25" s="16" customFormat="1" ht="12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s="16" customFormat="1" ht="12" customHeight="1" x14ac:dyDescent="0.2">
      <c r="A68" s="74" t="s">
        <v>53</v>
      </c>
      <c r="B68" s="74"/>
      <c r="C68" s="5">
        <f>SUM(C69:C115)</f>
        <v>106</v>
      </c>
      <c r="D68" s="5">
        <f t="shared" ref="D68:X68" si="42">SUM(D69:D115)</f>
        <v>81</v>
      </c>
      <c r="E68" s="5">
        <f t="shared" si="42"/>
        <v>79</v>
      </c>
      <c r="F68" s="5">
        <f t="shared" si="42"/>
        <v>63</v>
      </c>
      <c r="G68" s="5">
        <f t="shared" si="42"/>
        <v>51</v>
      </c>
      <c r="H68" s="5">
        <f t="shared" si="42"/>
        <v>46</v>
      </c>
      <c r="I68" s="5">
        <f t="shared" si="42"/>
        <v>48</v>
      </c>
      <c r="J68" s="5">
        <f t="shared" si="42"/>
        <v>56</v>
      </c>
      <c r="K68" s="5">
        <f t="shared" si="42"/>
        <v>59</v>
      </c>
      <c r="L68" s="5">
        <f t="shared" si="42"/>
        <v>74</v>
      </c>
      <c r="M68" s="5">
        <f t="shared" si="42"/>
        <v>69</v>
      </c>
      <c r="N68" s="5">
        <f t="shared" si="42"/>
        <v>78</v>
      </c>
      <c r="O68" s="5">
        <f t="shared" si="42"/>
        <v>82</v>
      </c>
      <c r="P68" s="5">
        <f t="shared" si="42"/>
        <v>84</v>
      </c>
      <c r="Q68" s="5">
        <f t="shared" si="42"/>
        <v>102</v>
      </c>
      <c r="R68" s="5">
        <f t="shared" si="42"/>
        <v>100</v>
      </c>
      <c r="S68" s="5">
        <f t="shared" si="42"/>
        <v>109</v>
      </c>
      <c r="T68" s="5">
        <f t="shared" si="42"/>
        <v>108</v>
      </c>
      <c r="U68" s="5">
        <f t="shared" si="42"/>
        <v>105</v>
      </c>
      <c r="V68" s="5">
        <f t="shared" si="42"/>
        <v>107</v>
      </c>
      <c r="W68" s="5">
        <f t="shared" si="42"/>
        <v>105</v>
      </c>
      <c r="X68" s="5">
        <f t="shared" si="42"/>
        <v>103</v>
      </c>
      <c r="Y68" s="5">
        <v>98</v>
      </c>
    </row>
    <row r="69" spans="1:25" s="16" customFormat="1" ht="12" customHeight="1" x14ac:dyDescent="0.2">
      <c r="A69" s="72" t="s">
        <v>54</v>
      </c>
      <c r="B69" s="72"/>
      <c r="C69" s="6">
        <v>2</v>
      </c>
      <c r="D69" s="6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</row>
    <row r="70" spans="1:25" s="16" customFormat="1" ht="12" customHeight="1" x14ac:dyDescent="0.2">
      <c r="A70" s="72" t="s">
        <v>55</v>
      </c>
      <c r="B70" s="72"/>
      <c r="C70" s="6">
        <v>1</v>
      </c>
      <c r="D70" s="6">
        <v>0</v>
      </c>
      <c r="E70" s="6">
        <v>0</v>
      </c>
      <c r="F70" s="6">
        <v>2</v>
      </c>
      <c r="G70" s="6">
        <v>1</v>
      </c>
      <c r="H70" s="6">
        <v>2</v>
      </c>
      <c r="I70" s="6">
        <v>2</v>
      </c>
      <c r="J70" s="6">
        <v>1</v>
      </c>
      <c r="K70" s="6">
        <v>1</v>
      </c>
      <c r="L70" s="6">
        <v>3</v>
      </c>
      <c r="M70" s="6">
        <v>3</v>
      </c>
      <c r="N70" s="6">
        <v>2</v>
      </c>
      <c r="O70" s="6">
        <v>2</v>
      </c>
      <c r="P70" s="6">
        <v>1</v>
      </c>
      <c r="Q70" s="6">
        <v>3</v>
      </c>
      <c r="R70" s="6">
        <v>2</v>
      </c>
      <c r="S70" s="6">
        <v>2</v>
      </c>
      <c r="T70" s="6">
        <v>2</v>
      </c>
      <c r="U70" s="6">
        <v>3</v>
      </c>
      <c r="V70" s="6">
        <v>4</v>
      </c>
      <c r="W70" s="6">
        <v>4</v>
      </c>
      <c r="X70" s="6">
        <v>4</v>
      </c>
      <c r="Y70" s="6">
        <v>4</v>
      </c>
    </row>
    <row r="71" spans="1:25" s="16" customFormat="1" ht="12" customHeight="1" x14ac:dyDescent="0.2">
      <c r="A71" s="72" t="s">
        <v>56</v>
      </c>
      <c r="B71" s="72"/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</row>
    <row r="72" spans="1:25" s="16" customFormat="1" ht="12" customHeight="1" x14ac:dyDescent="0.2">
      <c r="A72" s="72" t="s">
        <v>57</v>
      </c>
      <c r="B72" s="72"/>
      <c r="C72" s="6">
        <v>5</v>
      </c>
      <c r="D72" s="6">
        <v>5</v>
      </c>
      <c r="E72" s="6">
        <v>4</v>
      </c>
      <c r="F72" s="6">
        <v>3</v>
      </c>
      <c r="G72" s="6">
        <v>4</v>
      </c>
      <c r="H72" s="6">
        <v>3</v>
      </c>
      <c r="I72" s="6">
        <v>3</v>
      </c>
      <c r="J72" s="6">
        <v>1</v>
      </c>
      <c r="K72" s="6">
        <v>2</v>
      </c>
      <c r="L72" s="6">
        <v>2</v>
      </c>
      <c r="M72" s="6">
        <v>1</v>
      </c>
      <c r="N72" s="6">
        <v>1</v>
      </c>
      <c r="O72" s="6">
        <v>0</v>
      </c>
      <c r="P72" s="6">
        <v>0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2</v>
      </c>
      <c r="X72" s="6">
        <v>2</v>
      </c>
      <c r="Y72" s="6">
        <v>2</v>
      </c>
    </row>
    <row r="73" spans="1:25" s="16" customFormat="1" ht="12" customHeight="1" x14ac:dyDescent="0.2">
      <c r="A73" s="72" t="s">
        <v>58</v>
      </c>
      <c r="B73" s="72"/>
      <c r="C73" s="6">
        <v>3</v>
      </c>
      <c r="D73" s="6">
        <v>2</v>
      </c>
      <c r="E73" s="6">
        <v>2</v>
      </c>
      <c r="F73" s="6">
        <v>0</v>
      </c>
      <c r="G73" s="6">
        <v>0</v>
      </c>
      <c r="H73" s="6">
        <v>0</v>
      </c>
      <c r="I73" s="6">
        <v>0</v>
      </c>
      <c r="J73" s="6">
        <v>1</v>
      </c>
      <c r="K73" s="6">
        <v>1</v>
      </c>
      <c r="L73" s="6">
        <v>1</v>
      </c>
      <c r="M73" s="6">
        <v>2</v>
      </c>
      <c r="N73" s="6">
        <v>1</v>
      </c>
      <c r="O73" s="6">
        <v>1</v>
      </c>
      <c r="P73" s="6">
        <v>1</v>
      </c>
      <c r="Q73" s="6">
        <v>2</v>
      </c>
      <c r="R73" s="6">
        <v>2</v>
      </c>
      <c r="S73" s="6">
        <v>2</v>
      </c>
      <c r="T73" s="6">
        <v>2</v>
      </c>
      <c r="U73" s="6">
        <v>2</v>
      </c>
      <c r="V73" s="6">
        <v>1</v>
      </c>
      <c r="W73" s="6">
        <v>2</v>
      </c>
      <c r="X73" s="6">
        <v>2</v>
      </c>
      <c r="Y73" s="6">
        <v>1</v>
      </c>
    </row>
    <row r="74" spans="1:25" s="16" customFormat="1" ht="12" customHeight="1" x14ac:dyDescent="0.2">
      <c r="A74" s="72" t="s">
        <v>59</v>
      </c>
      <c r="B74" s="72"/>
      <c r="C74" s="6">
        <v>2</v>
      </c>
      <c r="D74" s="6">
        <v>2</v>
      </c>
      <c r="E74" s="6">
        <v>2</v>
      </c>
      <c r="F74" s="6">
        <v>1</v>
      </c>
      <c r="G74" s="6">
        <v>1</v>
      </c>
      <c r="H74" s="6">
        <v>1</v>
      </c>
      <c r="I74" s="6">
        <v>1</v>
      </c>
      <c r="J74" s="6">
        <v>3</v>
      </c>
      <c r="K74" s="6">
        <v>2</v>
      </c>
      <c r="L74" s="6">
        <v>2</v>
      </c>
      <c r="M74" s="6">
        <v>1</v>
      </c>
      <c r="N74" s="6">
        <v>1</v>
      </c>
      <c r="O74" s="6">
        <v>1</v>
      </c>
      <c r="P74" s="6">
        <v>2</v>
      </c>
      <c r="Q74" s="6">
        <v>2</v>
      </c>
      <c r="R74" s="6">
        <v>2</v>
      </c>
      <c r="S74" s="6">
        <v>1</v>
      </c>
      <c r="T74" s="6">
        <v>1</v>
      </c>
      <c r="U74" s="6">
        <v>1</v>
      </c>
      <c r="V74" s="6">
        <v>2</v>
      </c>
      <c r="W74" s="6">
        <v>3</v>
      </c>
      <c r="X74" s="6">
        <v>1</v>
      </c>
      <c r="Y74" s="6">
        <v>0</v>
      </c>
    </row>
    <row r="75" spans="1:25" s="16" customFormat="1" ht="12" customHeight="1" x14ac:dyDescent="0.2">
      <c r="A75" s="72" t="s">
        <v>60</v>
      </c>
      <c r="B75" s="72"/>
      <c r="C75" s="6">
        <v>1</v>
      </c>
      <c r="D75" s="6">
        <v>1</v>
      </c>
      <c r="E75" s="6">
        <v>2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1</v>
      </c>
      <c r="X75" s="6">
        <v>0</v>
      </c>
      <c r="Y75" s="6">
        <v>1</v>
      </c>
    </row>
    <row r="76" spans="1:25" s="16" customFormat="1" ht="12" customHeight="1" x14ac:dyDescent="0.2">
      <c r="A76" s="72" t="s">
        <v>61</v>
      </c>
      <c r="B76" s="72"/>
      <c r="C76" s="6">
        <v>6</v>
      </c>
      <c r="D76" s="6">
        <v>4</v>
      </c>
      <c r="E76" s="6">
        <v>4</v>
      </c>
      <c r="F76" s="6">
        <v>3</v>
      </c>
      <c r="G76" s="6">
        <v>2</v>
      </c>
      <c r="H76" s="6">
        <v>4</v>
      </c>
      <c r="I76" s="6">
        <v>4</v>
      </c>
      <c r="J76" s="6">
        <v>5</v>
      </c>
      <c r="K76" s="6">
        <v>6</v>
      </c>
      <c r="L76" s="6">
        <v>6</v>
      </c>
      <c r="M76" s="6">
        <v>5</v>
      </c>
      <c r="N76" s="6">
        <v>5</v>
      </c>
      <c r="O76" s="6">
        <v>5</v>
      </c>
      <c r="P76" s="6">
        <v>6</v>
      </c>
      <c r="Q76" s="6">
        <v>7</v>
      </c>
      <c r="R76" s="6">
        <v>7</v>
      </c>
      <c r="S76" s="6">
        <v>6</v>
      </c>
      <c r="T76" s="6">
        <v>5</v>
      </c>
      <c r="U76" s="6">
        <v>6</v>
      </c>
      <c r="V76" s="6">
        <v>3</v>
      </c>
      <c r="W76" s="6">
        <v>3</v>
      </c>
      <c r="X76" s="6">
        <v>4</v>
      </c>
      <c r="Y76" s="6">
        <v>3</v>
      </c>
    </row>
    <row r="77" spans="1:25" s="16" customFormat="1" ht="12" customHeight="1" x14ac:dyDescent="0.2">
      <c r="A77" s="72" t="s">
        <v>62</v>
      </c>
      <c r="B77" s="72"/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/>
      <c r="W77" s="6">
        <v>1</v>
      </c>
      <c r="X77" s="6">
        <v>1</v>
      </c>
      <c r="Y77" s="6">
        <v>1</v>
      </c>
    </row>
    <row r="78" spans="1:25" s="16" customFormat="1" ht="12" customHeight="1" x14ac:dyDescent="0.2">
      <c r="A78" s="72" t="s">
        <v>63</v>
      </c>
      <c r="B78" s="72"/>
      <c r="C78" s="6">
        <v>2</v>
      </c>
      <c r="D78" s="6">
        <v>2</v>
      </c>
      <c r="E78" s="6">
        <v>2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</row>
    <row r="79" spans="1:25" s="16" customFormat="1" ht="12" customHeight="1" x14ac:dyDescent="0.2">
      <c r="A79" s="72" t="s">
        <v>64</v>
      </c>
      <c r="B79" s="72"/>
      <c r="C79" s="6">
        <v>1</v>
      </c>
      <c r="D79" s="6">
        <v>2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1</v>
      </c>
      <c r="N79" s="6">
        <v>1</v>
      </c>
      <c r="O79" s="6">
        <v>1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</row>
    <row r="80" spans="1:25" s="16" customFormat="1" ht="12" customHeight="1" x14ac:dyDescent="0.2">
      <c r="A80" s="72" t="s">
        <v>65</v>
      </c>
      <c r="B80" s="72"/>
      <c r="C80" s="6">
        <v>1</v>
      </c>
      <c r="D80" s="6">
        <v>1</v>
      </c>
      <c r="E80" s="6">
        <v>1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1</v>
      </c>
      <c r="W80" s="6">
        <v>1</v>
      </c>
      <c r="X80" s="6">
        <v>1</v>
      </c>
      <c r="Y80" s="6">
        <v>1</v>
      </c>
    </row>
    <row r="81" spans="1:25" s="16" customFormat="1" ht="12" customHeight="1" x14ac:dyDescent="0.2">
      <c r="A81" s="72" t="s">
        <v>66</v>
      </c>
      <c r="B81" s="72"/>
      <c r="C81" s="6">
        <v>2</v>
      </c>
      <c r="D81" s="6">
        <v>2</v>
      </c>
      <c r="E81" s="6">
        <v>2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1</v>
      </c>
      <c r="M81" s="6">
        <v>1</v>
      </c>
      <c r="N81" s="6">
        <v>1</v>
      </c>
      <c r="O81" s="6">
        <v>1</v>
      </c>
      <c r="P81" s="6">
        <v>2</v>
      </c>
      <c r="Q81" s="6">
        <v>2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0</v>
      </c>
      <c r="Y81" s="6">
        <v>1</v>
      </c>
    </row>
    <row r="82" spans="1:25" s="16" customFormat="1" ht="12" customHeight="1" x14ac:dyDescent="0.2">
      <c r="A82" s="72" t="s">
        <v>67</v>
      </c>
      <c r="B82" s="72"/>
      <c r="C82" s="6">
        <v>6</v>
      </c>
      <c r="D82" s="6">
        <v>6</v>
      </c>
      <c r="E82" s="6">
        <v>6</v>
      </c>
      <c r="F82" s="6">
        <v>5</v>
      </c>
      <c r="G82" s="6">
        <v>6</v>
      </c>
      <c r="H82" s="6">
        <v>3</v>
      </c>
      <c r="I82" s="6">
        <v>3</v>
      </c>
      <c r="J82" s="6">
        <v>4</v>
      </c>
      <c r="K82" s="6">
        <v>4</v>
      </c>
      <c r="L82" s="6">
        <v>7</v>
      </c>
      <c r="M82" s="6">
        <v>8</v>
      </c>
      <c r="N82" s="6">
        <v>11</v>
      </c>
      <c r="O82" s="6">
        <v>11</v>
      </c>
      <c r="P82" s="6">
        <v>10</v>
      </c>
      <c r="Q82" s="6">
        <v>13</v>
      </c>
      <c r="R82" s="6">
        <v>12</v>
      </c>
      <c r="S82" s="6">
        <v>11</v>
      </c>
      <c r="T82" s="6">
        <v>11</v>
      </c>
      <c r="U82" s="6">
        <v>9</v>
      </c>
      <c r="V82" s="6">
        <v>10</v>
      </c>
      <c r="W82" s="6">
        <v>10</v>
      </c>
      <c r="X82" s="6">
        <v>9</v>
      </c>
      <c r="Y82" s="6">
        <v>9</v>
      </c>
    </row>
    <row r="83" spans="1:25" s="16" customFormat="1" ht="12" customHeight="1" x14ac:dyDescent="0.2">
      <c r="A83" s="72" t="s">
        <v>68</v>
      </c>
      <c r="B83" s="72"/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1</v>
      </c>
      <c r="Q83" s="6">
        <v>1</v>
      </c>
      <c r="R83" s="6">
        <v>1</v>
      </c>
      <c r="S83" s="6">
        <v>2</v>
      </c>
      <c r="T83" s="6">
        <v>2</v>
      </c>
      <c r="U83" s="6">
        <v>1</v>
      </c>
      <c r="V83" s="6">
        <v>1</v>
      </c>
      <c r="W83" s="6">
        <v>0</v>
      </c>
      <c r="X83" s="6">
        <v>0</v>
      </c>
      <c r="Y83" s="6">
        <v>0</v>
      </c>
    </row>
    <row r="84" spans="1:25" s="16" customFormat="1" ht="12" customHeight="1" x14ac:dyDescent="0.2">
      <c r="A84" s="72" t="s">
        <v>69</v>
      </c>
      <c r="B84" s="72"/>
      <c r="C84" s="6">
        <v>5</v>
      </c>
      <c r="D84" s="6">
        <v>5</v>
      </c>
      <c r="E84" s="6">
        <v>5</v>
      </c>
      <c r="F84" s="6">
        <v>3</v>
      </c>
      <c r="G84" s="6">
        <v>2</v>
      </c>
      <c r="H84" s="6">
        <v>1</v>
      </c>
      <c r="I84" s="6">
        <v>1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3</v>
      </c>
      <c r="Q84" s="6">
        <v>3</v>
      </c>
      <c r="R84" s="6">
        <v>3</v>
      </c>
      <c r="S84" s="6">
        <v>4</v>
      </c>
      <c r="T84" s="6">
        <v>4</v>
      </c>
      <c r="U84" s="6">
        <v>4</v>
      </c>
      <c r="V84" s="6">
        <v>4</v>
      </c>
      <c r="W84" s="6">
        <v>4</v>
      </c>
      <c r="X84" s="6">
        <v>5</v>
      </c>
      <c r="Y84" s="6">
        <v>5</v>
      </c>
    </row>
    <row r="85" spans="1:25" s="16" customFormat="1" ht="12" customHeight="1" x14ac:dyDescent="0.2">
      <c r="A85" s="72" t="s">
        <v>70</v>
      </c>
      <c r="B85" s="72"/>
      <c r="C85" s="6">
        <v>2</v>
      </c>
      <c r="D85" s="6">
        <v>0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1</v>
      </c>
      <c r="O85" s="6">
        <v>0</v>
      </c>
      <c r="P85" s="6">
        <v>0</v>
      </c>
      <c r="Q85" s="6">
        <v>1</v>
      </c>
      <c r="R85" s="6">
        <v>1</v>
      </c>
      <c r="S85" s="6">
        <v>1</v>
      </c>
      <c r="T85" s="6">
        <v>2</v>
      </c>
      <c r="U85" s="6">
        <v>2</v>
      </c>
      <c r="V85" s="6">
        <v>2</v>
      </c>
      <c r="W85" s="6">
        <v>2</v>
      </c>
      <c r="X85" s="6">
        <v>2</v>
      </c>
      <c r="Y85" s="6">
        <v>2</v>
      </c>
    </row>
    <row r="86" spans="1:25" s="16" customFormat="1" ht="12" customHeight="1" x14ac:dyDescent="0.2">
      <c r="A86" s="72" t="s">
        <v>71</v>
      </c>
      <c r="B86" s="72"/>
      <c r="C86" s="6">
        <v>1</v>
      </c>
      <c r="D86" s="6">
        <v>0</v>
      </c>
      <c r="E86" s="6">
        <v>0</v>
      </c>
      <c r="F86" s="6">
        <v>1</v>
      </c>
      <c r="G86" s="6">
        <v>0</v>
      </c>
      <c r="H86" s="6">
        <v>0</v>
      </c>
      <c r="I86" s="6">
        <v>0</v>
      </c>
      <c r="J86" s="6">
        <v>1</v>
      </c>
      <c r="K86" s="6">
        <v>1</v>
      </c>
      <c r="L86" s="6">
        <v>1</v>
      </c>
      <c r="M86" s="6">
        <v>1</v>
      </c>
      <c r="N86" s="6">
        <v>2</v>
      </c>
      <c r="O86" s="6">
        <v>2</v>
      </c>
      <c r="P86" s="6">
        <v>1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</row>
    <row r="87" spans="1:25" s="16" customFormat="1" ht="12" customHeight="1" x14ac:dyDescent="0.2">
      <c r="A87" s="72" t="s">
        <v>72</v>
      </c>
      <c r="B87" s="72"/>
      <c r="C87" s="6">
        <v>2</v>
      </c>
      <c r="D87" s="6">
        <v>2</v>
      </c>
      <c r="E87" s="6">
        <v>2</v>
      </c>
      <c r="F87" s="6">
        <v>2</v>
      </c>
      <c r="G87" s="6">
        <v>2</v>
      </c>
      <c r="H87" s="6">
        <v>2</v>
      </c>
      <c r="I87" s="6">
        <v>2</v>
      </c>
      <c r="J87" s="6">
        <v>2</v>
      </c>
      <c r="K87" s="6">
        <v>3</v>
      </c>
      <c r="L87" s="6">
        <v>3</v>
      </c>
      <c r="M87" s="6">
        <v>3</v>
      </c>
      <c r="N87" s="6">
        <v>3</v>
      </c>
      <c r="O87" s="6">
        <v>3</v>
      </c>
      <c r="P87" s="6">
        <v>2</v>
      </c>
      <c r="Q87" s="6">
        <v>3</v>
      </c>
      <c r="R87" s="6">
        <v>4</v>
      </c>
      <c r="S87" s="6">
        <v>3</v>
      </c>
      <c r="T87" s="6">
        <v>4</v>
      </c>
      <c r="U87" s="6">
        <v>5</v>
      </c>
      <c r="V87" s="6">
        <v>4</v>
      </c>
      <c r="W87" s="6">
        <v>1</v>
      </c>
      <c r="X87" s="6">
        <v>1</v>
      </c>
      <c r="Y87" s="6">
        <v>1</v>
      </c>
    </row>
    <row r="88" spans="1:25" s="16" customFormat="1" ht="12" customHeight="1" x14ac:dyDescent="0.2">
      <c r="A88" s="72" t="s">
        <v>73</v>
      </c>
      <c r="B88" s="72"/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</row>
    <row r="89" spans="1:25" s="16" customFormat="1" ht="12" customHeight="1" x14ac:dyDescent="0.2">
      <c r="A89" s="72" t="s">
        <v>74</v>
      </c>
      <c r="B89" s="72"/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1</v>
      </c>
      <c r="Q89" s="6">
        <v>1</v>
      </c>
      <c r="R89" s="6">
        <v>1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</row>
    <row r="90" spans="1:25" s="16" customFormat="1" ht="12" customHeight="1" x14ac:dyDescent="0.2">
      <c r="A90" s="72" t="s">
        <v>75</v>
      </c>
      <c r="B90" s="72"/>
      <c r="C90" s="6">
        <v>1</v>
      </c>
      <c r="D90" s="6">
        <v>1</v>
      </c>
      <c r="E90" s="6">
        <v>0</v>
      </c>
      <c r="F90" s="6">
        <v>3</v>
      </c>
      <c r="G90" s="6">
        <v>2</v>
      </c>
      <c r="H90" s="6">
        <v>2</v>
      </c>
      <c r="I90" s="6">
        <v>2</v>
      </c>
      <c r="J90" s="6">
        <v>2</v>
      </c>
      <c r="K90" s="6">
        <v>2</v>
      </c>
      <c r="L90" s="6">
        <v>2</v>
      </c>
      <c r="M90" s="6">
        <v>0</v>
      </c>
      <c r="N90" s="6">
        <v>1</v>
      </c>
      <c r="O90" s="6">
        <v>1</v>
      </c>
      <c r="P90" s="6">
        <v>1</v>
      </c>
      <c r="Q90" s="6">
        <v>0</v>
      </c>
      <c r="R90" s="6">
        <v>1</v>
      </c>
      <c r="S90" s="6">
        <v>1</v>
      </c>
      <c r="T90" s="6">
        <v>1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</row>
    <row r="91" spans="1:25" s="16" customFormat="1" ht="12" customHeight="1" x14ac:dyDescent="0.2">
      <c r="A91" s="72" t="s">
        <v>76</v>
      </c>
      <c r="B91" s="72"/>
      <c r="C91" s="6">
        <v>17</v>
      </c>
      <c r="D91" s="6">
        <v>12</v>
      </c>
      <c r="E91" s="6">
        <v>11</v>
      </c>
      <c r="F91" s="6">
        <v>15</v>
      </c>
      <c r="G91" s="6">
        <v>10</v>
      </c>
      <c r="H91" s="6">
        <v>8</v>
      </c>
      <c r="I91" s="6">
        <v>8</v>
      </c>
      <c r="J91" s="6">
        <v>10</v>
      </c>
      <c r="K91" s="6">
        <v>8</v>
      </c>
      <c r="L91" s="6">
        <v>12</v>
      </c>
      <c r="M91" s="6">
        <v>12</v>
      </c>
      <c r="N91" s="6">
        <v>12</v>
      </c>
      <c r="O91" s="6">
        <v>13</v>
      </c>
      <c r="P91" s="6">
        <v>11</v>
      </c>
      <c r="Q91" s="6">
        <v>16</v>
      </c>
      <c r="R91" s="6">
        <v>16</v>
      </c>
      <c r="S91" s="6">
        <v>15</v>
      </c>
      <c r="T91" s="6">
        <v>14</v>
      </c>
      <c r="U91" s="6">
        <v>13</v>
      </c>
      <c r="V91" s="6">
        <v>15</v>
      </c>
      <c r="W91" s="6">
        <v>13</v>
      </c>
      <c r="X91" s="6">
        <v>13</v>
      </c>
      <c r="Y91" s="6">
        <v>12</v>
      </c>
    </row>
    <row r="92" spans="1:25" s="16" customFormat="1" ht="12" customHeight="1" x14ac:dyDescent="0.2">
      <c r="A92" s="72" t="s">
        <v>77</v>
      </c>
      <c r="B92" s="72"/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1</v>
      </c>
      <c r="N92" s="6">
        <v>1</v>
      </c>
      <c r="O92" s="6">
        <v>1</v>
      </c>
      <c r="P92" s="6">
        <v>1</v>
      </c>
      <c r="Q92" s="6">
        <v>1</v>
      </c>
      <c r="R92" s="6">
        <v>2</v>
      </c>
      <c r="S92" s="6">
        <v>4</v>
      </c>
      <c r="T92" s="6">
        <v>4</v>
      </c>
      <c r="U92" s="6">
        <v>4</v>
      </c>
      <c r="V92" s="6">
        <v>3</v>
      </c>
      <c r="W92" s="6">
        <v>4</v>
      </c>
      <c r="X92" s="6">
        <v>3</v>
      </c>
      <c r="Y92" s="6">
        <v>3</v>
      </c>
    </row>
    <row r="93" spans="1:25" s="16" customFormat="1" ht="12" customHeight="1" x14ac:dyDescent="0.2">
      <c r="A93" s="72" t="s">
        <v>78</v>
      </c>
      <c r="B93" s="72"/>
      <c r="C93" s="6">
        <v>1</v>
      </c>
      <c r="D93" s="6">
        <v>1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1</v>
      </c>
      <c r="O93" s="6">
        <v>1</v>
      </c>
      <c r="P93" s="6">
        <v>1</v>
      </c>
      <c r="Q93" s="6">
        <v>2</v>
      </c>
      <c r="R93" s="6">
        <v>2</v>
      </c>
      <c r="S93" s="6">
        <v>3</v>
      </c>
      <c r="T93" s="6">
        <v>2</v>
      </c>
      <c r="U93" s="6">
        <v>2</v>
      </c>
      <c r="V93" s="6">
        <v>2</v>
      </c>
      <c r="W93" s="6">
        <v>2</v>
      </c>
      <c r="X93" s="6">
        <v>1</v>
      </c>
      <c r="Y93" s="6">
        <v>1</v>
      </c>
    </row>
    <row r="94" spans="1:25" s="16" customFormat="1" ht="12" customHeight="1" x14ac:dyDescent="0.2">
      <c r="A94" s="72" t="s">
        <v>79</v>
      </c>
      <c r="B94" s="72"/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/>
    </row>
    <row r="95" spans="1:25" s="16" customFormat="1" ht="12" customHeight="1" x14ac:dyDescent="0.2">
      <c r="A95" s="72" t="s">
        <v>80</v>
      </c>
      <c r="B95" s="72"/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</row>
    <row r="96" spans="1:25" s="16" customFormat="1" ht="12" customHeight="1" x14ac:dyDescent="0.2">
      <c r="A96" s="72" t="s">
        <v>81</v>
      </c>
      <c r="B96" s="72"/>
      <c r="C96" s="6">
        <v>2</v>
      </c>
      <c r="D96" s="6">
        <v>2</v>
      </c>
      <c r="E96" s="6">
        <v>2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1</v>
      </c>
      <c r="L96" s="6">
        <v>0</v>
      </c>
      <c r="M96" s="6">
        <v>1</v>
      </c>
      <c r="N96" s="6">
        <v>1</v>
      </c>
      <c r="O96" s="6">
        <v>1</v>
      </c>
      <c r="P96" s="6">
        <v>2</v>
      </c>
      <c r="Q96" s="6">
        <v>1</v>
      </c>
      <c r="R96" s="6">
        <v>1</v>
      </c>
      <c r="S96" s="6">
        <v>0</v>
      </c>
      <c r="T96" s="6">
        <v>0</v>
      </c>
      <c r="U96" s="6">
        <v>1</v>
      </c>
      <c r="V96" s="6">
        <v>1</v>
      </c>
      <c r="W96" s="6">
        <v>1</v>
      </c>
      <c r="X96" s="6">
        <v>1</v>
      </c>
      <c r="Y96" s="6">
        <v>0</v>
      </c>
    </row>
    <row r="97" spans="1:25" s="16" customFormat="1" ht="12" customHeight="1" x14ac:dyDescent="0.2">
      <c r="A97" s="72" t="s">
        <v>82</v>
      </c>
      <c r="B97" s="72"/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</row>
    <row r="98" spans="1:25" s="16" customFormat="1" ht="12" customHeight="1" x14ac:dyDescent="0.2">
      <c r="A98" s="72" t="s">
        <v>83</v>
      </c>
      <c r="B98" s="72"/>
      <c r="C98" s="6">
        <v>9</v>
      </c>
      <c r="D98" s="6">
        <v>8</v>
      </c>
      <c r="E98" s="6">
        <v>8</v>
      </c>
      <c r="F98" s="6">
        <v>3</v>
      </c>
      <c r="G98" s="6">
        <v>1</v>
      </c>
      <c r="H98" s="6">
        <v>0</v>
      </c>
      <c r="I98" s="6">
        <v>1</v>
      </c>
      <c r="J98" s="6">
        <v>2</v>
      </c>
      <c r="K98" s="6">
        <v>2</v>
      </c>
      <c r="L98" s="6">
        <v>4</v>
      </c>
      <c r="M98" s="6">
        <v>4</v>
      </c>
      <c r="N98" s="6">
        <v>6</v>
      </c>
      <c r="O98" s="6">
        <v>7</v>
      </c>
      <c r="P98" s="6">
        <v>9</v>
      </c>
      <c r="Q98" s="6">
        <v>10</v>
      </c>
      <c r="R98" s="6">
        <v>10</v>
      </c>
      <c r="S98" s="6">
        <v>8</v>
      </c>
      <c r="T98" s="6">
        <v>7</v>
      </c>
      <c r="U98" s="6">
        <v>5</v>
      </c>
      <c r="V98" s="6">
        <v>6</v>
      </c>
      <c r="W98" s="6">
        <v>8</v>
      </c>
      <c r="X98" s="6">
        <v>8</v>
      </c>
      <c r="Y98" s="6">
        <v>8</v>
      </c>
    </row>
    <row r="99" spans="1:25" s="16" customFormat="1" ht="12" customHeight="1" x14ac:dyDescent="0.2">
      <c r="A99" s="72" t="s">
        <v>84</v>
      </c>
      <c r="B99" s="72"/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1</v>
      </c>
      <c r="T99" s="6">
        <v>1</v>
      </c>
      <c r="U99" s="6">
        <v>1</v>
      </c>
      <c r="V99" s="6">
        <v>1</v>
      </c>
      <c r="W99" s="6">
        <v>0</v>
      </c>
      <c r="X99" s="6">
        <v>0</v>
      </c>
      <c r="Y99" s="6">
        <v>0</v>
      </c>
    </row>
    <row r="100" spans="1:25" s="16" customFormat="1" ht="12" customHeight="1" x14ac:dyDescent="0.2">
      <c r="A100" s="72" t="s">
        <v>85</v>
      </c>
      <c r="B100" s="72"/>
      <c r="C100" s="6">
        <v>1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1</v>
      </c>
      <c r="M100" s="6">
        <v>2</v>
      </c>
      <c r="N100" s="6">
        <v>2</v>
      </c>
      <c r="O100" s="6">
        <v>3</v>
      </c>
      <c r="P100" s="6">
        <v>2</v>
      </c>
      <c r="Q100" s="6">
        <v>3</v>
      </c>
      <c r="R100" s="6">
        <v>3</v>
      </c>
      <c r="S100" s="6">
        <v>4</v>
      </c>
      <c r="T100" s="6">
        <v>4</v>
      </c>
      <c r="U100" s="6">
        <v>4</v>
      </c>
      <c r="V100" s="6">
        <v>3</v>
      </c>
      <c r="W100" s="6">
        <v>3</v>
      </c>
      <c r="X100" s="6">
        <v>3</v>
      </c>
      <c r="Y100" s="6">
        <v>2</v>
      </c>
    </row>
    <row r="101" spans="1:25" s="16" customFormat="1" ht="12" customHeight="1" x14ac:dyDescent="0.2">
      <c r="A101" s="72" t="s">
        <v>86</v>
      </c>
      <c r="B101" s="72"/>
      <c r="C101" s="6">
        <v>2</v>
      </c>
      <c r="D101" s="6">
        <v>1</v>
      </c>
      <c r="E101" s="6">
        <v>1</v>
      </c>
      <c r="F101" s="6">
        <v>1</v>
      </c>
      <c r="G101" s="6">
        <v>1</v>
      </c>
      <c r="H101" s="6">
        <v>1</v>
      </c>
      <c r="I101" s="6">
        <v>1</v>
      </c>
      <c r="J101" s="6">
        <v>2</v>
      </c>
      <c r="K101" s="6">
        <v>2</v>
      </c>
      <c r="L101" s="6">
        <v>2</v>
      </c>
      <c r="M101" s="6">
        <v>1</v>
      </c>
      <c r="N101" s="6">
        <v>2</v>
      </c>
      <c r="O101" s="6">
        <v>2</v>
      </c>
      <c r="P101" s="6">
        <v>2</v>
      </c>
      <c r="Q101" s="6">
        <v>4</v>
      </c>
      <c r="R101" s="6">
        <v>4</v>
      </c>
      <c r="S101" s="6">
        <v>3</v>
      </c>
      <c r="T101" s="6">
        <v>3</v>
      </c>
      <c r="U101" s="6">
        <v>3</v>
      </c>
      <c r="V101" s="6">
        <v>3</v>
      </c>
      <c r="W101" s="6">
        <v>3</v>
      </c>
      <c r="X101" s="6">
        <v>4</v>
      </c>
      <c r="Y101" s="6">
        <v>4</v>
      </c>
    </row>
    <row r="102" spans="1:25" s="16" customFormat="1" ht="12" customHeight="1" x14ac:dyDescent="0.2">
      <c r="A102" s="72" t="s">
        <v>87</v>
      </c>
      <c r="B102" s="72"/>
      <c r="C102" s="6">
        <v>1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1</v>
      </c>
      <c r="M102" s="6">
        <v>1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2</v>
      </c>
    </row>
    <row r="103" spans="1:25" s="16" customFormat="1" ht="12" customHeight="1" x14ac:dyDescent="0.2">
      <c r="A103" s="72" t="s">
        <v>88</v>
      </c>
      <c r="B103" s="72"/>
      <c r="C103" s="6">
        <v>5</v>
      </c>
      <c r="D103" s="6">
        <v>2</v>
      </c>
      <c r="E103" s="6">
        <v>2</v>
      </c>
      <c r="F103" s="6">
        <v>4</v>
      </c>
      <c r="G103" s="6">
        <v>2</v>
      </c>
      <c r="H103" s="6">
        <v>3</v>
      </c>
      <c r="I103" s="6">
        <v>3</v>
      </c>
      <c r="J103" s="6">
        <v>3</v>
      </c>
      <c r="K103" s="6">
        <v>3</v>
      </c>
      <c r="L103" s="6">
        <v>5</v>
      </c>
      <c r="M103" s="6">
        <v>4</v>
      </c>
      <c r="N103" s="6">
        <v>4</v>
      </c>
      <c r="O103" s="6">
        <v>4</v>
      </c>
      <c r="P103" s="6">
        <v>4</v>
      </c>
      <c r="Q103" s="6">
        <v>3</v>
      </c>
      <c r="R103" s="6">
        <v>2</v>
      </c>
      <c r="S103" s="6">
        <v>4</v>
      </c>
      <c r="T103" s="6">
        <v>5</v>
      </c>
      <c r="U103" s="6">
        <v>4</v>
      </c>
      <c r="V103" s="6">
        <v>5</v>
      </c>
      <c r="W103" s="6">
        <v>5</v>
      </c>
      <c r="X103" s="6">
        <v>5</v>
      </c>
      <c r="Y103" s="6">
        <v>5</v>
      </c>
    </row>
    <row r="104" spans="1:25" s="16" customFormat="1" ht="12" customHeight="1" x14ac:dyDescent="0.2">
      <c r="A104" s="72" t="s">
        <v>89</v>
      </c>
      <c r="B104" s="72"/>
      <c r="C104" s="6">
        <v>1</v>
      </c>
      <c r="D104" s="6">
        <v>1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</row>
    <row r="105" spans="1:25" s="16" customFormat="1" ht="12" customHeight="1" x14ac:dyDescent="0.2">
      <c r="A105" s="72" t="s">
        <v>90</v>
      </c>
      <c r="B105" s="72"/>
      <c r="C105" s="6">
        <v>2</v>
      </c>
      <c r="D105" s="6">
        <v>0</v>
      </c>
      <c r="E105" s="6">
        <v>0</v>
      </c>
      <c r="F105" s="6">
        <v>1</v>
      </c>
      <c r="G105" s="6">
        <v>0</v>
      </c>
      <c r="H105" s="6">
        <v>1</v>
      </c>
      <c r="I105" s="6">
        <v>1</v>
      </c>
      <c r="J105" s="6">
        <v>1</v>
      </c>
      <c r="K105" s="6">
        <v>1</v>
      </c>
      <c r="L105" s="6">
        <v>1</v>
      </c>
      <c r="M105" s="6">
        <v>1</v>
      </c>
      <c r="N105" s="6">
        <v>1</v>
      </c>
      <c r="O105" s="6">
        <v>1</v>
      </c>
      <c r="P105" s="6">
        <v>1</v>
      </c>
      <c r="Q105" s="6">
        <v>0</v>
      </c>
      <c r="R105" s="6">
        <v>0</v>
      </c>
      <c r="S105" s="6">
        <v>2</v>
      </c>
      <c r="T105" s="6">
        <v>2</v>
      </c>
      <c r="U105" s="6">
        <v>2</v>
      </c>
      <c r="V105" s="6">
        <v>1</v>
      </c>
      <c r="W105" s="6">
        <v>1</v>
      </c>
      <c r="X105" s="6">
        <v>1</v>
      </c>
      <c r="Y105" s="6">
        <v>1</v>
      </c>
    </row>
    <row r="106" spans="1:25" s="16" customFormat="1" ht="12" customHeight="1" x14ac:dyDescent="0.2">
      <c r="A106" s="72" t="s">
        <v>91</v>
      </c>
      <c r="B106" s="72"/>
      <c r="C106" s="6">
        <v>2</v>
      </c>
      <c r="D106" s="6">
        <v>2</v>
      </c>
      <c r="E106" s="6">
        <v>2</v>
      </c>
      <c r="F106" s="6">
        <v>3</v>
      </c>
      <c r="G106" s="6">
        <v>3</v>
      </c>
      <c r="H106" s="6">
        <v>2</v>
      </c>
      <c r="I106" s="6">
        <v>2</v>
      </c>
      <c r="J106" s="6">
        <v>2</v>
      </c>
      <c r="K106" s="6">
        <v>2</v>
      </c>
      <c r="L106" s="6">
        <v>2</v>
      </c>
      <c r="M106" s="6">
        <v>2</v>
      </c>
      <c r="N106" s="6">
        <v>2</v>
      </c>
      <c r="O106" s="6">
        <v>2</v>
      </c>
      <c r="P106" s="6">
        <v>3</v>
      </c>
      <c r="Q106" s="6">
        <v>3</v>
      </c>
      <c r="R106" s="6">
        <v>3</v>
      </c>
      <c r="S106" s="6">
        <v>2</v>
      </c>
      <c r="T106" s="6">
        <v>2</v>
      </c>
      <c r="U106" s="6">
        <v>2</v>
      </c>
      <c r="V106" s="6">
        <v>1</v>
      </c>
      <c r="W106" s="6">
        <v>1</v>
      </c>
      <c r="X106" s="6">
        <v>1</v>
      </c>
      <c r="Y106" s="6">
        <v>1</v>
      </c>
    </row>
    <row r="107" spans="1:25" s="16" customFormat="1" ht="12" customHeight="1" x14ac:dyDescent="0.2">
      <c r="A107" s="72" t="s">
        <v>92</v>
      </c>
      <c r="B107" s="72"/>
      <c r="C107" s="6">
        <v>2</v>
      </c>
      <c r="D107" s="6">
        <v>2</v>
      </c>
      <c r="E107" s="6">
        <v>2</v>
      </c>
      <c r="F107" s="6">
        <v>1</v>
      </c>
      <c r="G107" s="6">
        <v>1</v>
      </c>
      <c r="H107" s="6">
        <v>1</v>
      </c>
      <c r="I107" s="6">
        <v>1</v>
      </c>
      <c r="J107" s="6">
        <v>1</v>
      </c>
      <c r="K107" s="6">
        <v>1</v>
      </c>
      <c r="L107" s="6">
        <v>1</v>
      </c>
      <c r="M107" s="6">
        <v>1</v>
      </c>
      <c r="N107" s="6">
        <v>1</v>
      </c>
      <c r="O107" s="6">
        <v>1</v>
      </c>
      <c r="P107" s="6">
        <v>1</v>
      </c>
      <c r="Q107" s="6">
        <v>1</v>
      </c>
      <c r="R107" s="6">
        <v>1</v>
      </c>
      <c r="S107" s="6">
        <v>4</v>
      </c>
      <c r="T107" s="6">
        <v>3</v>
      </c>
      <c r="U107" s="6">
        <v>3</v>
      </c>
      <c r="V107" s="6">
        <v>3</v>
      </c>
      <c r="W107" s="6">
        <v>3</v>
      </c>
      <c r="X107" s="6">
        <v>3</v>
      </c>
      <c r="Y107" s="6">
        <v>3</v>
      </c>
    </row>
    <row r="108" spans="1:25" s="16" customFormat="1" ht="12" customHeight="1" x14ac:dyDescent="0.2">
      <c r="A108" s="72" t="s">
        <v>93</v>
      </c>
      <c r="B108" s="72"/>
      <c r="C108" s="6">
        <v>0</v>
      </c>
      <c r="D108" s="6">
        <v>0</v>
      </c>
      <c r="E108" s="6">
        <v>0</v>
      </c>
      <c r="F108" s="6">
        <v>1</v>
      </c>
      <c r="G108" s="6">
        <v>1</v>
      </c>
      <c r="H108" s="6">
        <v>0</v>
      </c>
      <c r="I108" s="6">
        <v>0</v>
      </c>
      <c r="J108" s="6">
        <v>1</v>
      </c>
      <c r="K108" s="6">
        <v>1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1</v>
      </c>
      <c r="S108" s="6">
        <v>3</v>
      </c>
      <c r="T108" s="6">
        <v>3</v>
      </c>
      <c r="U108" s="6">
        <v>3</v>
      </c>
      <c r="V108" s="6">
        <v>2</v>
      </c>
      <c r="W108" s="6">
        <v>2</v>
      </c>
      <c r="X108" s="6">
        <v>2</v>
      </c>
      <c r="Y108" s="6">
        <v>2</v>
      </c>
    </row>
    <row r="109" spans="1:25" s="16" customFormat="1" ht="12" customHeight="1" x14ac:dyDescent="0.2">
      <c r="A109" s="72" t="s">
        <v>94</v>
      </c>
      <c r="B109" s="72"/>
      <c r="C109" s="6">
        <v>1</v>
      </c>
      <c r="D109" s="6">
        <v>1</v>
      </c>
      <c r="E109" s="6">
        <v>1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</row>
    <row r="110" spans="1:25" s="16" customFormat="1" ht="12" customHeight="1" x14ac:dyDescent="0.2">
      <c r="A110" s="72" t="s">
        <v>95</v>
      </c>
      <c r="B110" s="72"/>
      <c r="C110" s="6">
        <v>2</v>
      </c>
      <c r="D110" s="6">
        <v>1</v>
      </c>
      <c r="E110" s="6">
        <v>1</v>
      </c>
      <c r="F110" s="6">
        <v>1</v>
      </c>
      <c r="G110" s="6">
        <v>1</v>
      </c>
      <c r="H110" s="6">
        <v>2</v>
      </c>
      <c r="I110" s="6">
        <v>2</v>
      </c>
      <c r="J110" s="6">
        <v>1</v>
      </c>
      <c r="K110" s="6">
        <v>1</v>
      </c>
      <c r="L110" s="6">
        <v>2</v>
      </c>
      <c r="M110" s="6">
        <v>2</v>
      </c>
      <c r="N110" s="6">
        <v>3</v>
      </c>
      <c r="O110" s="6">
        <v>3</v>
      </c>
      <c r="P110" s="6">
        <v>3</v>
      </c>
      <c r="Q110" s="6">
        <v>2</v>
      </c>
      <c r="R110" s="6">
        <v>2</v>
      </c>
      <c r="S110" s="6">
        <v>3</v>
      </c>
      <c r="T110" s="6">
        <v>3</v>
      </c>
      <c r="U110" s="6">
        <v>3</v>
      </c>
      <c r="V110" s="6">
        <v>4</v>
      </c>
      <c r="W110" s="6">
        <v>3</v>
      </c>
      <c r="X110" s="6">
        <v>3</v>
      </c>
      <c r="Y110" s="6">
        <v>2</v>
      </c>
    </row>
    <row r="111" spans="1:25" s="16" customFormat="1" ht="12" customHeight="1" x14ac:dyDescent="0.2">
      <c r="A111" s="72" t="s">
        <v>169</v>
      </c>
      <c r="B111" s="85"/>
      <c r="C111" s="6">
        <v>11</v>
      </c>
      <c r="D111" s="6">
        <v>8</v>
      </c>
      <c r="E111" s="6">
        <v>8</v>
      </c>
      <c r="F111" s="6">
        <v>6</v>
      </c>
      <c r="G111" s="6">
        <v>6</v>
      </c>
      <c r="H111" s="6">
        <v>6</v>
      </c>
      <c r="I111" s="6">
        <v>7</v>
      </c>
      <c r="J111" s="6">
        <v>9</v>
      </c>
      <c r="K111" s="6">
        <v>11</v>
      </c>
      <c r="L111" s="6">
        <v>10</v>
      </c>
      <c r="M111" s="6">
        <v>8</v>
      </c>
      <c r="N111" s="6">
        <v>8</v>
      </c>
      <c r="O111" s="6">
        <v>11</v>
      </c>
      <c r="P111" s="6">
        <v>9</v>
      </c>
      <c r="Q111" s="6">
        <v>12</v>
      </c>
      <c r="R111" s="6">
        <v>11</v>
      </c>
      <c r="S111" s="6">
        <v>12</v>
      </c>
      <c r="T111" s="6">
        <v>11</v>
      </c>
      <c r="U111" s="6">
        <v>11</v>
      </c>
      <c r="V111" s="6">
        <v>14</v>
      </c>
      <c r="W111" s="6">
        <v>13</v>
      </c>
      <c r="X111" s="6">
        <v>13</v>
      </c>
      <c r="Y111" s="6">
        <v>12</v>
      </c>
    </row>
    <row r="112" spans="1:25" s="16" customFormat="1" ht="12" customHeight="1" x14ac:dyDescent="0.2">
      <c r="A112" s="72" t="s">
        <v>192</v>
      </c>
      <c r="B112" s="85"/>
      <c r="C112" s="6">
        <v>1</v>
      </c>
      <c r="D112" s="6">
        <v>1</v>
      </c>
      <c r="E112" s="6">
        <v>1</v>
      </c>
      <c r="F112" s="6">
        <v>0</v>
      </c>
      <c r="G112" s="6">
        <v>0</v>
      </c>
      <c r="H112" s="6">
        <v>2</v>
      </c>
      <c r="I112" s="6">
        <v>2</v>
      </c>
      <c r="J112" s="6">
        <v>1</v>
      </c>
      <c r="K112" s="6">
        <v>1</v>
      </c>
      <c r="L112" s="6">
        <v>2</v>
      </c>
      <c r="M112" s="6">
        <v>2</v>
      </c>
      <c r="N112" s="6">
        <v>3</v>
      </c>
      <c r="O112" s="6">
        <v>2</v>
      </c>
      <c r="P112" s="6">
        <v>2</v>
      </c>
      <c r="Q112" s="6">
        <v>2</v>
      </c>
      <c r="R112" s="6">
        <v>2</v>
      </c>
      <c r="S112" s="6">
        <v>1</v>
      </c>
      <c r="T112" s="6">
        <v>2</v>
      </c>
      <c r="U112" s="6">
        <v>2</v>
      </c>
      <c r="V112" s="6">
        <v>2</v>
      </c>
      <c r="W112" s="6">
        <v>2</v>
      </c>
      <c r="X112" s="6">
        <v>3</v>
      </c>
      <c r="Y112" s="6">
        <v>4</v>
      </c>
    </row>
    <row r="113" spans="1:25" s="16" customFormat="1" ht="12" customHeight="1" x14ac:dyDescent="0.2">
      <c r="A113" s="72" t="s">
        <v>96</v>
      </c>
      <c r="B113" s="72"/>
      <c r="C113" s="6">
        <v>2</v>
      </c>
      <c r="D113" s="6">
        <v>2</v>
      </c>
      <c r="E113" s="6">
        <v>2</v>
      </c>
      <c r="F113" s="6">
        <v>1</v>
      </c>
      <c r="G113" s="6">
        <v>2</v>
      </c>
      <c r="H113" s="6">
        <v>0</v>
      </c>
      <c r="I113" s="6">
        <v>0</v>
      </c>
      <c r="J113" s="6">
        <v>2</v>
      </c>
      <c r="K113" s="6">
        <v>2</v>
      </c>
      <c r="L113" s="6">
        <v>2</v>
      </c>
      <c r="M113" s="6">
        <v>1</v>
      </c>
      <c r="N113" s="6">
        <v>1</v>
      </c>
      <c r="O113" s="6">
        <v>1</v>
      </c>
      <c r="P113" s="6">
        <v>1</v>
      </c>
      <c r="Q113" s="6">
        <v>1</v>
      </c>
      <c r="R113" s="6">
        <v>0</v>
      </c>
      <c r="S113" s="6">
        <v>1</v>
      </c>
      <c r="T113" s="6">
        <v>1</v>
      </c>
      <c r="U113" s="6">
        <v>1</v>
      </c>
      <c r="V113" s="6">
        <v>2</v>
      </c>
      <c r="W113" s="6">
        <v>1</v>
      </c>
      <c r="X113" s="6">
        <v>2</v>
      </c>
      <c r="Y113" s="6">
        <v>1</v>
      </c>
    </row>
    <row r="114" spans="1:25" s="16" customFormat="1" ht="12" customHeight="1" x14ac:dyDescent="0.2">
      <c r="A114" s="72" t="s">
        <v>97</v>
      </c>
      <c r="B114" s="72"/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1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0</v>
      </c>
      <c r="W114" s="6">
        <v>0</v>
      </c>
      <c r="X114" s="6">
        <v>0</v>
      </c>
      <c r="Y114" s="6">
        <v>0</v>
      </c>
    </row>
    <row r="115" spans="1:25" s="16" customFormat="1" ht="12" customHeight="1" x14ac:dyDescent="0.2">
      <c r="A115" s="86" t="s">
        <v>98</v>
      </c>
      <c r="B115" s="86"/>
      <c r="C115" s="11">
        <v>1</v>
      </c>
      <c r="D115" s="11">
        <v>1</v>
      </c>
      <c r="E115" s="11">
        <v>1</v>
      </c>
      <c r="F115" s="11">
        <v>1</v>
      </c>
      <c r="G115" s="11">
        <v>1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</row>
    <row r="116" spans="1:25" s="16" customFormat="1" ht="12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s="16" customFormat="1" ht="12" customHeight="1" x14ac:dyDescent="0.2">
      <c r="A117" s="74" t="s">
        <v>99</v>
      </c>
      <c r="B117" s="74"/>
      <c r="C117" s="5">
        <f t="shared" ref="C117:X117" si="43">SUM(C118:C136)</f>
        <v>133</v>
      </c>
      <c r="D117" s="5">
        <f t="shared" si="43"/>
        <v>119</v>
      </c>
      <c r="E117" s="5">
        <f t="shared" si="43"/>
        <v>117</v>
      </c>
      <c r="F117" s="5">
        <f t="shared" si="43"/>
        <v>73</v>
      </c>
      <c r="G117" s="5">
        <f t="shared" si="43"/>
        <v>71</v>
      </c>
      <c r="H117" s="5">
        <f t="shared" si="43"/>
        <v>61</v>
      </c>
      <c r="I117" s="5">
        <f t="shared" si="43"/>
        <v>56</v>
      </c>
      <c r="J117" s="5">
        <f t="shared" si="43"/>
        <v>58</v>
      </c>
      <c r="K117" s="5">
        <f t="shared" si="43"/>
        <v>55</v>
      </c>
      <c r="L117" s="5">
        <f t="shared" si="43"/>
        <v>81</v>
      </c>
      <c r="M117" s="5">
        <f t="shared" si="43"/>
        <v>74</v>
      </c>
      <c r="N117" s="5">
        <f t="shared" si="43"/>
        <v>83</v>
      </c>
      <c r="O117" s="5">
        <f t="shared" si="43"/>
        <v>76</v>
      </c>
      <c r="P117" s="5">
        <f t="shared" si="43"/>
        <v>65</v>
      </c>
      <c r="Q117" s="5">
        <f t="shared" si="43"/>
        <v>68</v>
      </c>
      <c r="R117" s="5">
        <f t="shared" si="43"/>
        <v>72</v>
      </c>
      <c r="S117" s="5">
        <f t="shared" si="43"/>
        <v>64</v>
      </c>
      <c r="T117" s="5">
        <f t="shared" si="43"/>
        <v>62</v>
      </c>
      <c r="U117" s="5">
        <f t="shared" si="43"/>
        <v>67</v>
      </c>
      <c r="V117" s="5">
        <f t="shared" si="43"/>
        <v>63</v>
      </c>
      <c r="W117" s="5">
        <f t="shared" si="43"/>
        <v>63</v>
      </c>
      <c r="X117" s="5">
        <f t="shared" si="43"/>
        <v>66</v>
      </c>
      <c r="Y117" s="5">
        <v>62</v>
      </c>
    </row>
    <row r="118" spans="1:25" s="16" customFormat="1" ht="12" customHeight="1" x14ac:dyDescent="0.2">
      <c r="A118" s="72" t="s">
        <v>100</v>
      </c>
      <c r="B118" s="72"/>
      <c r="C118" s="6">
        <v>3</v>
      </c>
      <c r="D118" s="6">
        <v>2</v>
      </c>
      <c r="E118" s="6">
        <v>3</v>
      </c>
      <c r="F118" s="6">
        <v>1</v>
      </c>
      <c r="G118" s="6">
        <v>1</v>
      </c>
      <c r="H118" s="6">
        <v>0</v>
      </c>
      <c r="I118" s="6">
        <v>0</v>
      </c>
      <c r="J118" s="6">
        <v>0</v>
      </c>
      <c r="K118" s="6">
        <v>0</v>
      </c>
      <c r="L118" s="6">
        <v>1</v>
      </c>
      <c r="M118" s="6">
        <v>1</v>
      </c>
      <c r="N118" s="6">
        <v>1</v>
      </c>
      <c r="O118" s="6">
        <v>1</v>
      </c>
      <c r="P118" s="6">
        <v>1</v>
      </c>
      <c r="Q118" s="6">
        <v>0</v>
      </c>
      <c r="R118" s="6">
        <v>0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</row>
    <row r="119" spans="1:25" s="16" customFormat="1" ht="12" customHeight="1" x14ac:dyDescent="0.2">
      <c r="A119" s="72" t="s">
        <v>101</v>
      </c>
      <c r="B119" s="72"/>
      <c r="C119" s="6">
        <v>1</v>
      </c>
      <c r="D119" s="6">
        <v>1</v>
      </c>
      <c r="E119" s="6">
        <v>1</v>
      </c>
      <c r="F119" s="6">
        <v>1</v>
      </c>
      <c r="G119" s="6">
        <v>1</v>
      </c>
      <c r="H119" s="6">
        <v>1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1</v>
      </c>
      <c r="X119" s="6">
        <v>0</v>
      </c>
      <c r="Y119" s="6">
        <v>0</v>
      </c>
    </row>
    <row r="120" spans="1:25" s="16" customFormat="1" ht="12" customHeight="1" x14ac:dyDescent="0.2">
      <c r="A120" s="72" t="s">
        <v>102</v>
      </c>
      <c r="B120" s="72"/>
      <c r="C120" s="6">
        <v>3</v>
      </c>
      <c r="D120" s="6">
        <v>0</v>
      </c>
      <c r="E120" s="6">
        <v>0</v>
      </c>
      <c r="F120" s="6">
        <v>1</v>
      </c>
      <c r="G120" s="6">
        <v>1</v>
      </c>
      <c r="H120" s="6">
        <v>2</v>
      </c>
      <c r="I120" s="6">
        <v>2</v>
      </c>
      <c r="J120" s="6">
        <v>1</v>
      </c>
      <c r="K120" s="6">
        <v>0</v>
      </c>
      <c r="L120" s="6">
        <v>5</v>
      </c>
      <c r="M120" s="6">
        <v>5</v>
      </c>
      <c r="N120" s="6">
        <v>6</v>
      </c>
      <c r="O120" s="6">
        <v>5</v>
      </c>
      <c r="P120" s="6">
        <v>5</v>
      </c>
      <c r="Q120" s="6">
        <v>1</v>
      </c>
      <c r="R120" s="6">
        <v>2</v>
      </c>
      <c r="S120" s="6">
        <v>2</v>
      </c>
      <c r="T120" s="6">
        <v>3</v>
      </c>
      <c r="U120" s="6">
        <v>3</v>
      </c>
      <c r="V120" s="6">
        <v>3</v>
      </c>
      <c r="W120" s="6">
        <v>3</v>
      </c>
      <c r="X120" s="6">
        <v>3</v>
      </c>
      <c r="Y120" s="6">
        <v>3</v>
      </c>
    </row>
    <row r="121" spans="1:25" s="16" customFormat="1" ht="12" customHeight="1" x14ac:dyDescent="0.2">
      <c r="A121" s="72" t="s">
        <v>103</v>
      </c>
      <c r="B121" s="72"/>
      <c r="C121" s="6">
        <v>3</v>
      </c>
      <c r="D121" s="6">
        <v>1</v>
      </c>
      <c r="E121" s="6">
        <v>2</v>
      </c>
      <c r="F121" s="6">
        <v>2</v>
      </c>
      <c r="G121" s="6">
        <v>2</v>
      </c>
      <c r="H121" s="6">
        <v>3</v>
      </c>
      <c r="I121" s="6">
        <v>2</v>
      </c>
      <c r="J121" s="6">
        <v>3</v>
      </c>
      <c r="K121" s="6">
        <v>2</v>
      </c>
      <c r="L121" s="6">
        <v>5</v>
      </c>
      <c r="M121" s="6">
        <v>5</v>
      </c>
      <c r="N121" s="6">
        <v>6</v>
      </c>
      <c r="O121" s="6">
        <v>5</v>
      </c>
      <c r="P121" s="6">
        <v>5</v>
      </c>
      <c r="Q121" s="6">
        <v>6</v>
      </c>
      <c r="R121" s="6">
        <v>6</v>
      </c>
      <c r="S121" s="6">
        <v>5</v>
      </c>
      <c r="T121" s="6">
        <v>8</v>
      </c>
      <c r="U121" s="6">
        <v>6</v>
      </c>
      <c r="V121" s="6">
        <v>5</v>
      </c>
      <c r="W121" s="6">
        <v>5</v>
      </c>
      <c r="X121" s="6">
        <v>7</v>
      </c>
      <c r="Y121" s="6">
        <v>7</v>
      </c>
    </row>
    <row r="122" spans="1:25" s="16" customFormat="1" ht="12" customHeight="1" x14ac:dyDescent="0.2">
      <c r="A122" s="72" t="s">
        <v>104</v>
      </c>
      <c r="B122" s="72"/>
      <c r="C122" s="6">
        <v>29</v>
      </c>
      <c r="D122" s="6">
        <v>23</v>
      </c>
      <c r="E122" s="6">
        <v>25</v>
      </c>
      <c r="F122" s="6">
        <v>16</v>
      </c>
      <c r="G122" s="6">
        <v>14</v>
      </c>
      <c r="H122" s="6">
        <v>14</v>
      </c>
      <c r="I122" s="6">
        <v>14</v>
      </c>
      <c r="J122" s="6">
        <v>10</v>
      </c>
      <c r="K122" s="6">
        <v>10</v>
      </c>
      <c r="L122" s="6">
        <v>12</v>
      </c>
      <c r="M122" s="6">
        <v>10</v>
      </c>
      <c r="N122" s="6">
        <v>12</v>
      </c>
      <c r="O122" s="6">
        <v>11</v>
      </c>
      <c r="P122" s="6">
        <v>8</v>
      </c>
      <c r="Q122" s="6">
        <v>10</v>
      </c>
      <c r="R122" s="6">
        <v>10</v>
      </c>
      <c r="S122" s="6">
        <v>9</v>
      </c>
      <c r="T122" s="6">
        <v>9</v>
      </c>
      <c r="U122" s="6">
        <v>12</v>
      </c>
      <c r="V122" s="6">
        <v>10</v>
      </c>
      <c r="W122" s="6">
        <v>11</v>
      </c>
      <c r="X122" s="6">
        <v>10</v>
      </c>
      <c r="Y122" s="6">
        <v>8</v>
      </c>
    </row>
    <row r="123" spans="1:25" s="16" customFormat="1" ht="12" customHeight="1" x14ac:dyDescent="0.2">
      <c r="A123" s="72" t="s">
        <v>105</v>
      </c>
      <c r="B123" s="72"/>
      <c r="C123" s="6">
        <v>12</v>
      </c>
      <c r="D123" s="6">
        <v>13</v>
      </c>
      <c r="E123" s="6">
        <v>13</v>
      </c>
      <c r="F123" s="6">
        <v>6</v>
      </c>
      <c r="G123" s="6">
        <v>5</v>
      </c>
      <c r="H123" s="6">
        <v>5</v>
      </c>
      <c r="I123" s="6">
        <v>5</v>
      </c>
      <c r="J123" s="6">
        <v>4</v>
      </c>
      <c r="K123" s="6">
        <v>4</v>
      </c>
      <c r="L123" s="6">
        <v>6</v>
      </c>
      <c r="M123" s="6">
        <v>5</v>
      </c>
      <c r="N123" s="6">
        <v>6</v>
      </c>
      <c r="O123" s="6">
        <v>4</v>
      </c>
      <c r="P123" s="6">
        <v>3</v>
      </c>
      <c r="Q123" s="6">
        <v>5</v>
      </c>
      <c r="R123" s="6">
        <v>5</v>
      </c>
      <c r="S123" s="6">
        <v>5</v>
      </c>
      <c r="T123" s="6">
        <v>5</v>
      </c>
      <c r="U123" s="6">
        <v>6</v>
      </c>
      <c r="V123" s="6">
        <v>4</v>
      </c>
      <c r="W123" s="6">
        <v>3</v>
      </c>
      <c r="X123" s="6">
        <v>5</v>
      </c>
      <c r="Y123" s="6">
        <v>5</v>
      </c>
    </row>
    <row r="124" spans="1:25" s="16" customFormat="1" ht="12" customHeight="1" x14ac:dyDescent="0.2">
      <c r="A124" s="72" t="s">
        <v>106</v>
      </c>
      <c r="B124" s="72"/>
      <c r="C124" s="6">
        <v>25</v>
      </c>
      <c r="D124" s="6">
        <v>25</v>
      </c>
      <c r="E124" s="6">
        <v>24</v>
      </c>
      <c r="F124" s="6">
        <v>13</v>
      </c>
      <c r="G124" s="6">
        <v>13</v>
      </c>
      <c r="H124" s="6">
        <v>9</v>
      </c>
      <c r="I124" s="6">
        <v>9</v>
      </c>
      <c r="J124" s="6">
        <v>12</v>
      </c>
      <c r="K124" s="6">
        <v>12</v>
      </c>
      <c r="L124" s="6">
        <v>12</v>
      </c>
      <c r="M124" s="6">
        <v>10</v>
      </c>
      <c r="N124" s="6">
        <v>9</v>
      </c>
      <c r="O124" s="6">
        <v>9</v>
      </c>
      <c r="P124" s="6">
        <v>5</v>
      </c>
      <c r="Q124" s="6">
        <v>6</v>
      </c>
      <c r="R124" s="6">
        <v>10</v>
      </c>
      <c r="S124" s="6">
        <v>11</v>
      </c>
      <c r="T124" s="6">
        <v>10</v>
      </c>
      <c r="U124" s="6">
        <v>12</v>
      </c>
      <c r="V124" s="6">
        <v>10</v>
      </c>
      <c r="W124" s="6">
        <v>10</v>
      </c>
      <c r="X124" s="6">
        <v>10</v>
      </c>
      <c r="Y124" s="6">
        <v>10</v>
      </c>
    </row>
    <row r="125" spans="1:25" s="16" customFormat="1" ht="12" customHeight="1" x14ac:dyDescent="0.2">
      <c r="A125" s="72" t="s">
        <v>107</v>
      </c>
      <c r="B125" s="72"/>
      <c r="C125" s="6">
        <v>12</v>
      </c>
      <c r="D125" s="6">
        <v>14</v>
      </c>
      <c r="E125" s="6">
        <v>11</v>
      </c>
      <c r="F125" s="6">
        <v>6</v>
      </c>
      <c r="G125" s="6">
        <v>6</v>
      </c>
      <c r="H125" s="6">
        <v>4</v>
      </c>
      <c r="I125" s="6">
        <v>3</v>
      </c>
      <c r="J125" s="6">
        <v>3</v>
      </c>
      <c r="K125" s="6">
        <v>4</v>
      </c>
      <c r="L125" s="6">
        <v>7</v>
      </c>
      <c r="M125" s="6">
        <v>7</v>
      </c>
      <c r="N125" s="6">
        <v>7</v>
      </c>
      <c r="O125" s="6">
        <v>7</v>
      </c>
      <c r="P125" s="6">
        <v>6</v>
      </c>
      <c r="Q125" s="6">
        <v>6</v>
      </c>
      <c r="R125" s="6">
        <v>6</v>
      </c>
      <c r="S125" s="6">
        <v>5</v>
      </c>
      <c r="T125" s="6">
        <v>4</v>
      </c>
      <c r="U125" s="6">
        <v>5</v>
      </c>
      <c r="V125" s="6">
        <v>5</v>
      </c>
      <c r="W125" s="6">
        <v>5</v>
      </c>
      <c r="X125" s="6">
        <v>3</v>
      </c>
      <c r="Y125" s="6">
        <v>3</v>
      </c>
    </row>
    <row r="126" spans="1:25" s="16" customFormat="1" ht="12" customHeight="1" x14ac:dyDescent="0.2">
      <c r="A126" s="72" t="s">
        <v>108</v>
      </c>
      <c r="B126" s="72"/>
      <c r="C126" s="6">
        <v>5</v>
      </c>
      <c r="D126" s="6">
        <v>5</v>
      </c>
      <c r="E126" s="6">
        <v>4</v>
      </c>
      <c r="F126" s="6">
        <v>4</v>
      </c>
      <c r="G126" s="6">
        <v>4</v>
      </c>
      <c r="H126" s="6">
        <v>4</v>
      </c>
      <c r="I126" s="6">
        <v>4</v>
      </c>
      <c r="J126" s="6">
        <v>6</v>
      </c>
      <c r="K126" s="6">
        <v>7</v>
      </c>
      <c r="L126" s="6">
        <v>9</v>
      </c>
      <c r="M126" s="6">
        <v>8</v>
      </c>
      <c r="N126" s="6">
        <v>10</v>
      </c>
      <c r="O126" s="6">
        <v>10</v>
      </c>
      <c r="P126" s="6">
        <v>8</v>
      </c>
      <c r="Q126" s="6">
        <v>8</v>
      </c>
      <c r="R126" s="6">
        <v>8</v>
      </c>
      <c r="S126" s="6">
        <v>6</v>
      </c>
      <c r="T126" s="6">
        <v>6</v>
      </c>
      <c r="U126" s="6">
        <v>6</v>
      </c>
      <c r="V126" s="6">
        <v>5</v>
      </c>
      <c r="W126" s="6">
        <v>6</v>
      </c>
      <c r="X126" s="6">
        <v>5</v>
      </c>
      <c r="Y126" s="6">
        <v>5</v>
      </c>
    </row>
    <row r="127" spans="1:25" s="16" customFormat="1" ht="12" customHeight="1" x14ac:dyDescent="0.2">
      <c r="A127" s="72" t="s">
        <v>109</v>
      </c>
      <c r="B127" s="72"/>
      <c r="C127" s="6">
        <v>1</v>
      </c>
      <c r="D127" s="6">
        <v>1</v>
      </c>
      <c r="E127" s="6">
        <v>1</v>
      </c>
      <c r="F127" s="6">
        <v>0</v>
      </c>
      <c r="G127" s="6">
        <v>0</v>
      </c>
      <c r="H127" s="6">
        <v>0</v>
      </c>
      <c r="I127" s="6">
        <v>0</v>
      </c>
      <c r="J127" s="6">
        <v>1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2</v>
      </c>
      <c r="Y127" s="6">
        <v>2</v>
      </c>
    </row>
    <row r="128" spans="1:25" s="16" customFormat="1" ht="12" customHeight="1" x14ac:dyDescent="0.2">
      <c r="A128" s="72" t="s">
        <v>110</v>
      </c>
      <c r="B128" s="72"/>
      <c r="C128" s="6">
        <v>1</v>
      </c>
      <c r="D128" s="6">
        <v>2</v>
      </c>
      <c r="E128" s="6">
        <v>2</v>
      </c>
      <c r="F128" s="6">
        <v>1</v>
      </c>
      <c r="G128" s="6">
        <v>1</v>
      </c>
      <c r="H128" s="6">
        <v>1</v>
      </c>
      <c r="I128" s="6">
        <v>0</v>
      </c>
      <c r="J128" s="6">
        <v>0</v>
      </c>
      <c r="K128" s="6">
        <v>0</v>
      </c>
      <c r="L128" s="6">
        <v>1</v>
      </c>
      <c r="M128" s="6">
        <v>1</v>
      </c>
      <c r="N128" s="6">
        <v>1</v>
      </c>
      <c r="O128" s="6">
        <v>1</v>
      </c>
      <c r="P128" s="6">
        <v>1</v>
      </c>
      <c r="Q128" s="6">
        <v>1</v>
      </c>
      <c r="R128" s="6">
        <v>1</v>
      </c>
      <c r="S128" s="6">
        <v>1</v>
      </c>
      <c r="T128" s="6">
        <v>0</v>
      </c>
      <c r="U128" s="6">
        <v>0</v>
      </c>
      <c r="V128" s="6">
        <v>2</v>
      </c>
      <c r="W128" s="6">
        <v>2</v>
      </c>
      <c r="X128" s="6">
        <v>2</v>
      </c>
      <c r="Y128" s="6">
        <v>2</v>
      </c>
    </row>
    <row r="129" spans="1:25" s="16" customFormat="1" ht="12" customHeight="1" x14ac:dyDescent="0.2">
      <c r="A129" s="72" t="s">
        <v>111</v>
      </c>
      <c r="B129" s="72"/>
      <c r="C129" s="6">
        <v>6</v>
      </c>
      <c r="D129" s="6">
        <v>6</v>
      </c>
      <c r="E129" s="6">
        <v>5</v>
      </c>
      <c r="F129" s="6">
        <v>3</v>
      </c>
      <c r="G129" s="6">
        <v>3</v>
      </c>
      <c r="H129" s="6">
        <v>3</v>
      </c>
      <c r="I129" s="6">
        <v>2</v>
      </c>
      <c r="J129" s="6">
        <v>3</v>
      </c>
      <c r="K129" s="6">
        <v>2</v>
      </c>
      <c r="L129" s="6">
        <v>3</v>
      </c>
      <c r="M129" s="6">
        <v>3</v>
      </c>
      <c r="N129" s="6">
        <v>2</v>
      </c>
      <c r="O129" s="6">
        <v>3</v>
      </c>
      <c r="P129" s="6">
        <v>3</v>
      </c>
      <c r="Q129" s="6">
        <v>3</v>
      </c>
      <c r="R129" s="6">
        <v>2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2</v>
      </c>
    </row>
    <row r="130" spans="1:25" s="16" customFormat="1" ht="12" customHeight="1" x14ac:dyDescent="0.2">
      <c r="A130" s="72" t="s">
        <v>112</v>
      </c>
      <c r="B130" s="72"/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/>
    </row>
    <row r="131" spans="1:25" s="16" customFormat="1" ht="12" customHeight="1" x14ac:dyDescent="0.2">
      <c r="A131" s="72" t="s">
        <v>113</v>
      </c>
      <c r="B131" s="72"/>
      <c r="C131" s="6">
        <v>5</v>
      </c>
      <c r="D131" s="6">
        <v>1</v>
      </c>
      <c r="E131" s="6">
        <v>1</v>
      </c>
      <c r="F131" s="6">
        <v>3</v>
      </c>
      <c r="G131" s="6">
        <v>3</v>
      </c>
      <c r="H131" s="6">
        <v>2</v>
      </c>
      <c r="I131" s="6">
        <v>2</v>
      </c>
      <c r="J131" s="6">
        <v>0</v>
      </c>
      <c r="K131" s="6">
        <v>0</v>
      </c>
      <c r="L131" s="6">
        <v>5</v>
      </c>
      <c r="M131" s="6">
        <v>5</v>
      </c>
      <c r="N131" s="6">
        <v>6</v>
      </c>
      <c r="O131" s="6">
        <v>5</v>
      </c>
      <c r="P131" s="6">
        <v>7</v>
      </c>
      <c r="Q131" s="6">
        <v>4</v>
      </c>
      <c r="R131" s="6">
        <v>4</v>
      </c>
      <c r="S131" s="6">
        <v>4</v>
      </c>
      <c r="T131" s="6">
        <v>2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</row>
    <row r="132" spans="1:25" s="16" customFormat="1" ht="12" customHeight="1" x14ac:dyDescent="0.2">
      <c r="A132" s="72" t="s">
        <v>114</v>
      </c>
      <c r="B132" s="72"/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1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</row>
    <row r="133" spans="1:25" s="16" customFormat="1" ht="12" customHeight="1" x14ac:dyDescent="0.2">
      <c r="A133" s="72" t="s">
        <v>115</v>
      </c>
      <c r="B133" s="72"/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1</v>
      </c>
      <c r="K133" s="6">
        <v>1</v>
      </c>
      <c r="L133" s="6">
        <v>0</v>
      </c>
      <c r="M133" s="6">
        <v>0</v>
      </c>
      <c r="N133" s="6">
        <v>1</v>
      </c>
      <c r="O133" s="6">
        <v>0</v>
      </c>
      <c r="P133" s="6">
        <v>2</v>
      </c>
      <c r="Q133" s="6">
        <v>2</v>
      </c>
      <c r="R133" s="6">
        <v>2</v>
      </c>
      <c r="S133" s="6">
        <v>2</v>
      </c>
      <c r="T133" s="6">
        <v>2</v>
      </c>
      <c r="U133" s="6">
        <v>2</v>
      </c>
      <c r="V133" s="6">
        <v>2</v>
      </c>
      <c r="W133" s="6">
        <v>1</v>
      </c>
      <c r="X133" s="6">
        <v>1</v>
      </c>
      <c r="Y133" s="6">
        <v>1</v>
      </c>
    </row>
    <row r="134" spans="1:25" s="16" customFormat="1" ht="12" customHeight="1" x14ac:dyDescent="0.2">
      <c r="A134" s="72" t="s">
        <v>116</v>
      </c>
      <c r="B134" s="72"/>
      <c r="C134" s="6">
        <v>15</v>
      </c>
      <c r="D134" s="6">
        <v>15</v>
      </c>
      <c r="E134" s="6">
        <v>15</v>
      </c>
      <c r="F134" s="6">
        <v>9</v>
      </c>
      <c r="G134" s="6">
        <v>10</v>
      </c>
      <c r="H134" s="6">
        <v>8</v>
      </c>
      <c r="I134" s="6">
        <v>8</v>
      </c>
      <c r="J134" s="6">
        <v>9</v>
      </c>
      <c r="K134" s="6">
        <v>9</v>
      </c>
      <c r="L134" s="6">
        <v>9</v>
      </c>
      <c r="M134" s="6">
        <v>8</v>
      </c>
      <c r="N134" s="6">
        <v>9</v>
      </c>
      <c r="O134" s="6">
        <v>8</v>
      </c>
      <c r="P134" s="6">
        <v>4</v>
      </c>
      <c r="Q134" s="6">
        <v>7</v>
      </c>
      <c r="R134" s="6">
        <v>8</v>
      </c>
      <c r="S134" s="6">
        <v>6</v>
      </c>
      <c r="T134" s="6">
        <v>6</v>
      </c>
      <c r="U134" s="6">
        <v>6</v>
      </c>
      <c r="V134" s="6">
        <v>6</v>
      </c>
      <c r="W134" s="6">
        <v>6</v>
      </c>
      <c r="X134" s="6">
        <v>5</v>
      </c>
      <c r="Y134" s="6">
        <v>3</v>
      </c>
    </row>
    <row r="135" spans="1:25" s="16" customFormat="1" ht="12" customHeight="1" x14ac:dyDescent="0.2">
      <c r="A135" s="72" t="s">
        <v>117</v>
      </c>
      <c r="B135" s="72"/>
      <c r="C135" s="6">
        <v>11</v>
      </c>
      <c r="D135" s="6">
        <v>10</v>
      </c>
      <c r="E135" s="6">
        <v>10</v>
      </c>
      <c r="F135" s="6">
        <v>7</v>
      </c>
      <c r="G135" s="6">
        <v>7</v>
      </c>
      <c r="H135" s="6">
        <v>5</v>
      </c>
      <c r="I135" s="6">
        <v>5</v>
      </c>
      <c r="J135" s="6">
        <v>4</v>
      </c>
      <c r="K135" s="6">
        <v>4</v>
      </c>
      <c r="L135" s="6">
        <v>5</v>
      </c>
      <c r="M135" s="6">
        <v>5</v>
      </c>
      <c r="N135" s="6">
        <v>6</v>
      </c>
      <c r="O135" s="6">
        <v>6</v>
      </c>
      <c r="P135" s="6">
        <v>6</v>
      </c>
      <c r="Q135" s="6">
        <v>7</v>
      </c>
      <c r="R135" s="6">
        <v>7</v>
      </c>
      <c r="S135" s="6">
        <v>6</v>
      </c>
      <c r="T135" s="6">
        <v>5</v>
      </c>
      <c r="U135" s="6">
        <v>6</v>
      </c>
      <c r="V135" s="6">
        <v>6</v>
      </c>
      <c r="W135" s="6">
        <v>5</v>
      </c>
      <c r="X135" s="6">
        <v>6</v>
      </c>
      <c r="Y135" s="6">
        <v>6</v>
      </c>
    </row>
    <row r="136" spans="1:25" s="16" customFormat="1" ht="12" customHeight="1" x14ac:dyDescent="0.2">
      <c r="A136" s="59" t="s">
        <v>168</v>
      </c>
      <c r="B136" s="59"/>
      <c r="C136" s="11">
        <v>1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1</v>
      </c>
      <c r="M136" s="11">
        <v>1</v>
      </c>
      <c r="N136" s="11">
        <v>1</v>
      </c>
      <c r="O136" s="11">
        <v>1</v>
      </c>
      <c r="P136" s="11">
        <v>1</v>
      </c>
      <c r="Q136" s="11">
        <v>2</v>
      </c>
      <c r="R136" s="11">
        <v>1</v>
      </c>
      <c r="S136" s="11">
        <v>0</v>
      </c>
      <c r="T136" s="11">
        <v>0</v>
      </c>
      <c r="U136" s="11">
        <v>0</v>
      </c>
      <c r="V136" s="11">
        <v>2</v>
      </c>
      <c r="W136" s="11">
        <v>2</v>
      </c>
      <c r="X136" s="11">
        <v>4</v>
      </c>
      <c r="Y136" s="11">
        <v>3</v>
      </c>
    </row>
    <row r="137" spans="1:25" s="16" customFormat="1" ht="12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s="16" customFormat="1" ht="12" customHeight="1" x14ac:dyDescent="0.2">
      <c r="A138" s="74" t="s">
        <v>118</v>
      </c>
      <c r="B138" s="74"/>
      <c r="C138" s="5">
        <f t="shared" ref="C138:X138" si="44">SUM(C139:C146)</f>
        <v>5</v>
      </c>
      <c r="D138" s="5">
        <f t="shared" si="44"/>
        <v>4</v>
      </c>
      <c r="E138" s="5">
        <f t="shared" si="44"/>
        <v>5</v>
      </c>
      <c r="F138" s="5">
        <f t="shared" si="44"/>
        <v>6</v>
      </c>
      <c r="G138" s="5">
        <f t="shared" si="44"/>
        <v>4</v>
      </c>
      <c r="H138" s="5">
        <f t="shared" si="44"/>
        <v>3</v>
      </c>
      <c r="I138" s="5">
        <f t="shared" si="44"/>
        <v>3</v>
      </c>
      <c r="J138" s="5">
        <f t="shared" si="44"/>
        <v>5</v>
      </c>
      <c r="K138" s="5">
        <f t="shared" si="44"/>
        <v>5</v>
      </c>
      <c r="L138" s="5">
        <f t="shared" si="44"/>
        <v>13</v>
      </c>
      <c r="M138" s="5">
        <f t="shared" si="44"/>
        <v>13</v>
      </c>
      <c r="N138" s="5">
        <f t="shared" si="44"/>
        <v>16</v>
      </c>
      <c r="O138" s="5">
        <f t="shared" si="44"/>
        <v>15</v>
      </c>
      <c r="P138" s="5">
        <f t="shared" si="44"/>
        <v>14</v>
      </c>
      <c r="Q138" s="5">
        <f t="shared" si="44"/>
        <v>11</v>
      </c>
      <c r="R138" s="5">
        <f t="shared" si="44"/>
        <v>11</v>
      </c>
      <c r="S138" s="5">
        <f t="shared" si="44"/>
        <v>10</v>
      </c>
      <c r="T138" s="5">
        <f t="shared" si="44"/>
        <v>9</v>
      </c>
      <c r="U138" s="5">
        <f t="shared" si="44"/>
        <v>10</v>
      </c>
      <c r="V138" s="5">
        <f t="shared" si="44"/>
        <v>9</v>
      </c>
      <c r="W138" s="5">
        <f t="shared" si="44"/>
        <v>8</v>
      </c>
      <c r="X138" s="5">
        <f t="shared" si="44"/>
        <v>9</v>
      </c>
      <c r="Y138" s="5">
        <v>8</v>
      </c>
    </row>
    <row r="139" spans="1:25" s="16" customFormat="1" ht="12" customHeight="1" x14ac:dyDescent="0.2">
      <c r="A139" s="72" t="s">
        <v>119</v>
      </c>
      <c r="B139" s="72"/>
      <c r="C139" s="6">
        <v>0</v>
      </c>
      <c r="D139" s="6">
        <v>1</v>
      </c>
      <c r="E139" s="6">
        <v>1</v>
      </c>
      <c r="F139" s="6">
        <v>1</v>
      </c>
      <c r="G139" s="6">
        <v>1</v>
      </c>
      <c r="H139" s="6">
        <v>1</v>
      </c>
      <c r="I139" s="6">
        <v>1</v>
      </c>
      <c r="J139" s="6">
        <v>1</v>
      </c>
      <c r="K139" s="6">
        <v>1</v>
      </c>
      <c r="L139" s="6">
        <v>2</v>
      </c>
      <c r="M139" s="6">
        <v>2</v>
      </c>
      <c r="N139" s="6">
        <v>2</v>
      </c>
      <c r="O139" s="6">
        <v>2</v>
      </c>
      <c r="P139" s="6">
        <v>1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1</v>
      </c>
      <c r="Y139" s="6">
        <v>2</v>
      </c>
    </row>
    <row r="140" spans="1:25" s="16" customFormat="1" ht="12" customHeight="1" x14ac:dyDescent="0.2">
      <c r="A140" s="72" t="s">
        <v>120</v>
      </c>
      <c r="B140" s="72"/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</row>
    <row r="141" spans="1:25" s="16" customFormat="1" ht="12" customHeight="1" x14ac:dyDescent="0.2">
      <c r="A141" s="72" t="s">
        <v>121</v>
      </c>
      <c r="B141" s="72"/>
      <c r="C141" s="6">
        <v>1</v>
      </c>
      <c r="D141" s="6">
        <v>0</v>
      </c>
      <c r="E141" s="6">
        <v>0</v>
      </c>
      <c r="F141" s="6">
        <v>2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1</v>
      </c>
      <c r="M141" s="6">
        <v>1</v>
      </c>
      <c r="N141" s="6">
        <v>1</v>
      </c>
      <c r="O141" s="6">
        <v>1</v>
      </c>
      <c r="P141" s="6">
        <v>1</v>
      </c>
      <c r="Q141" s="6">
        <v>1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</row>
    <row r="142" spans="1:25" s="16" customFormat="1" ht="12" customHeight="1" x14ac:dyDescent="0.2">
      <c r="A142" s="72" t="s">
        <v>122</v>
      </c>
      <c r="B142" s="72"/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1</v>
      </c>
      <c r="O142" s="6">
        <v>1</v>
      </c>
      <c r="P142" s="6">
        <v>1</v>
      </c>
      <c r="Q142" s="6">
        <v>1</v>
      </c>
      <c r="R142" s="6">
        <v>1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</row>
    <row r="143" spans="1:25" s="16" customFormat="1" ht="12" customHeight="1" x14ac:dyDescent="0.2">
      <c r="A143" s="72" t="s">
        <v>123</v>
      </c>
      <c r="B143" s="72"/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1</v>
      </c>
      <c r="M143" s="6">
        <v>1</v>
      </c>
      <c r="N143" s="6">
        <v>1</v>
      </c>
      <c r="O143" s="6">
        <v>1</v>
      </c>
      <c r="P143" s="6">
        <v>1</v>
      </c>
      <c r="Q143" s="6">
        <v>1</v>
      </c>
      <c r="R143" s="6">
        <v>2</v>
      </c>
      <c r="S143" s="6">
        <v>2</v>
      </c>
      <c r="T143" s="6">
        <v>2</v>
      </c>
      <c r="U143" s="6">
        <v>3</v>
      </c>
      <c r="V143" s="6">
        <v>4</v>
      </c>
      <c r="W143" s="6">
        <v>4</v>
      </c>
      <c r="X143" s="6">
        <v>3</v>
      </c>
      <c r="Y143" s="6">
        <v>3</v>
      </c>
    </row>
    <row r="144" spans="1:25" s="16" customFormat="1" ht="12" customHeight="1" x14ac:dyDescent="0.2">
      <c r="A144" s="72" t="s">
        <v>124</v>
      </c>
      <c r="B144" s="72"/>
      <c r="C144" s="6">
        <v>1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2</v>
      </c>
      <c r="M144" s="6">
        <v>2</v>
      </c>
      <c r="N144" s="6">
        <v>2</v>
      </c>
      <c r="O144" s="6">
        <v>1</v>
      </c>
      <c r="P144" s="6">
        <v>3</v>
      </c>
      <c r="Q144" s="6">
        <v>2</v>
      </c>
      <c r="R144" s="6">
        <v>2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0</v>
      </c>
    </row>
    <row r="145" spans="1:25" s="16" customFormat="1" ht="12" customHeight="1" x14ac:dyDescent="0.2">
      <c r="A145" s="72" t="s">
        <v>125</v>
      </c>
      <c r="B145" s="72"/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</row>
    <row r="146" spans="1:25" s="16" customFormat="1" ht="12" customHeight="1" x14ac:dyDescent="0.2">
      <c r="A146" s="73" t="s">
        <v>126</v>
      </c>
      <c r="B146" s="73"/>
      <c r="C146" s="11">
        <v>3</v>
      </c>
      <c r="D146" s="11">
        <v>3</v>
      </c>
      <c r="E146" s="11">
        <v>4</v>
      </c>
      <c r="F146" s="11">
        <v>3</v>
      </c>
      <c r="G146" s="11">
        <v>3</v>
      </c>
      <c r="H146" s="11">
        <v>2</v>
      </c>
      <c r="I146" s="11">
        <v>2</v>
      </c>
      <c r="J146" s="11">
        <v>4</v>
      </c>
      <c r="K146" s="11">
        <v>4</v>
      </c>
      <c r="L146" s="11">
        <v>7</v>
      </c>
      <c r="M146" s="11">
        <v>7</v>
      </c>
      <c r="N146" s="11">
        <v>9</v>
      </c>
      <c r="O146" s="11">
        <v>9</v>
      </c>
      <c r="P146" s="11">
        <v>7</v>
      </c>
      <c r="Q146" s="11">
        <v>6</v>
      </c>
      <c r="R146" s="11">
        <v>6</v>
      </c>
      <c r="S146" s="11">
        <v>7</v>
      </c>
      <c r="T146" s="11">
        <v>6</v>
      </c>
      <c r="U146" s="11">
        <v>6</v>
      </c>
      <c r="V146" s="11">
        <v>4</v>
      </c>
      <c r="W146" s="11">
        <v>3</v>
      </c>
      <c r="X146" s="11">
        <v>4</v>
      </c>
      <c r="Y146" s="11">
        <v>3</v>
      </c>
    </row>
    <row r="147" spans="1:25" s="16" customFormat="1" ht="12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s="16" customFormat="1" ht="12" customHeight="1" x14ac:dyDescent="0.2">
      <c r="A148" s="74" t="s">
        <v>127</v>
      </c>
      <c r="B148" s="74"/>
      <c r="C148" s="5">
        <f>SUM(C149:C154)</f>
        <v>104</v>
      </c>
      <c r="D148" s="5">
        <f t="shared" ref="D148:X148" si="45">SUM(D149:D154)</f>
        <v>97</v>
      </c>
      <c r="E148" s="5">
        <f t="shared" si="45"/>
        <v>96</v>
      </c>
      <c r="F148" s="5">
        <f t="shared" si="45"/>
        <v>65</v>
      </c>
      <c r="G148" s="5">
        <f t="shared" si="45"/>
        <v>58</v>
      </c>
      <c r="H148" s="5">
        <f t="shared" si="45"/>
        <v>47</v>
      </c>
      <c r="I148" s="5">
        <f t="shared" si="45"/>
        <v>51</v>
      </c>
      <c r="J148" s="5">
        <f t="shared" si="45"/>
        <v>47</v>
      </c>
      <c r="K148" s="5">
        <f t="shared" si="45"/>
        <v>48</v>
      </c>
      <c r="L148" s="5">
        <f t="shared" si="45"/>
        <v>61</v>
      </c>
      <c r="M148" s="5">
        <f t="shared" si="45"/>
        <v>56</v>
      </c>
      <c r="N148" s="5">
        <f t="shared" si="45"/>
        <v>59</v>
      </c>
      <c r="O148" s="5">
        <f t="shared" si="45"/>
        <v>58</v>
      </c>
      <c r="P148" s="5">
        <f t="shared" si="45"/>
        <v>54</v>
      </c>
      <c r="Q148" s="5">
        <f t="shared" si="45"/>
        <v>54</v>
      </c>
      <c r="R148" s="5">
        <f t="shared" si="45"/>
        <v>54</v>
      </c>
      <c r="S148" s="5">
        <f t="shared" si="45"/>
        <v>50</v>
      </c>
      <c r="T148" s="5">
        <f t="shared" si="45"/>
        <v>54</v>
      </c>
      <c r="U148" s="5">
        <f t="shared" si="45"/>
        <v>54</v>
      </c>
      <c r="V148" s="5">
        <f t="shared" si="45"/>
        <v>51</v>
      </c>
      <c r="W148" s="5">
        <f t="shared" si="45"/>
        <v>52</v>
      </c>
      <c r="X148" s="5">
        <f t="shared" si="45"/>
        <v>60</v>
      </c>
      <c r="Y148" s="5">
        <v>56</v>
      </c>
    </row>
    <row r="149" spans="1:25" s="16" customFormat="1" ht="12" customHeight="1" x14ac:dyDescent="0.2">
      <c r="A149" s="72" t="s">
        <v>128</v>
      </c>
      <c r="B149" s="72"/>
      <c r="C149" s="6">
        <v>5</v>
      </c>
      <c r="D149" s="6">
        <v>4</v>
      </c>
      <c r="E149" s="6">
        <v>4</v>
      </c>
      <c r="F149" s="6">
        <v>5</v>
      </c>
      <c r="G149" s="6">
        <v>3</v>
      </c>
      <c r="H149" s="6">
        <v>4</v>
      </c>
      <c r="I149" s="6">
        <v>4</v>
      </c>
      <c r="J149" s="6">
        <v>5</v>
      </c>
      <c r="K149" s="6">
        <v>5</v>
      </c>
      <c r="L149" s="6">
        <v>5</v>
      </c>
      <c r="M149" s="6">
        <v>4</v>
      </c>
      <c r="N149" s="6">
        <v>5</v>
      </c>
      <c r="O149" s="6">
        <v>4</v>
      </c>
      <c r="P149" s="6">
        <v>1</v>
      </c>
      <c r="Q149" s="6">
        <v>4</v>
      </c>
      <c r="R149" s="6">
        <v>4</v>
      </c>
      <c r="S149" s="6">
        <v>3</v>
      </c>
      <c r="T149" s="6">
        <v>2</v>
      </c>
      <c r="U149" s="6">
        <v>3</v>
      </c>
      <c r="V149" s="6">
        <v>2</v>
      </c>
      <c r="W149" s="6">
        <v>2</v>
      </c>
      <c r="X149" s="6">
        <v>2</v>
      </c>
      <c r="Y149" s="6">
        <v>2</v>
      </c>
    </row>
    <row r="150" spans="1:25" s="16" customFormat="1" ht="12" customHeight="1" x14ac:dyDescent="0.2">
      <c r="A150" s="72" t="s">
        <v>129</v>
      </c>
      <c r="B150" s="72"/>
      <c r="C150" s="6">
        <v>78</v>
      </c>
      <c r="D150" s="6">
        <v>75</v>
      </c>
      <c r="E150" s="6">
        <v>74</v>
      </c>
      <c r="F150" s="6">
        <v>46</v>
      </c>
      <c r="G150" s="6">
        <v>44</v>
      </c>
      <c r="H150" s="6">
        <v>31</v>
      </c>
      <c r="I150" s="6">
        <v>34</v>
      </c>
      <c r="J150" s="6">
        <v>29</v>
      </c>
      <c r="K150" s="6">
        <v>31</v>
      </c>
      <c r="L150" s="6">
        <v>44</v>
      </c>
      <c r="M150" s="6">
        <v>44</v>
      </c>
      <c r="N150" s="6">
        <v>46</v>
      </c>
      <c r="O150" s="6">
        <v>47</v>
      </c>
      <c r="P150" s="6">
        <v>45</v>
      </c>
      <c r="Q150" s="6">
        <v>41</v>
      </c>
      <c r="R150" s="6">
        <v>41</v>
      </c>
      <c r="S150" s="6">
        <v>36</v>
      </c>
      <c r="T150" s="6">
        <v>38</v>
      </c>
      <c r="U150" s="6">
        <v>38</v>
      </c>
      <c r="V150" s="6">
        <v>38</v>
      </c>
      <c r="W150" s="6">
        <v>38</v>
      </c>
      <c r="X150" s="6">
        <v>46</v>
      </c>
      <c r="Y150" s="6">
        <v>42</v>
      </c>
    </row>
    <row r="151" spans="1:25" s="16" customFormat="1" ht="12" customHeight="1" x14ac:dyDescent="0.2">
      <c r="A151" s="72" t="s">
        <v>130</v>
      </c>
      <c r="B151" s="72"/>
      <c r="C151" s="6">
        <v>8</v>
      </c>
      <c r="D151" s="6">
        <v>7</v>
      </c>
      <c r="E151" s="6">
        <v>7</v>
      </c>
      <c r="F151" s="6">
        <v>7</v>
      </c>
      <c r="G151" s="6">
        <v>5</v>
      </c>
      <c r="H151" s="6">
        <v>7</v>
      </c>
      <c r="I151" s="6">
        <v>6</v>
      </c>
      <c r="J151" s="6">
        <v>5</v>
      </c>
      <c r="K151" s="6">
        <v>5</v>
      </c>
      <c r="L151" s="6">
        <v>5</v>
      </c>
      <c r="M151" s="6">
        <v>4</v>
      </c>
      <c r="N151" s="6">
        <v>4</v>
      </c>
      <c r="O151" s="6">
        <v>4</v>
      </c>
      <c r="P151" s="6">
        <v>4</v>
      </c>
      <c r="Q151" s="6">
        <v>5</v>
      </c>
      <c r="R151" s="6">
        <v>5</v>
      </c>
      <c r="S151" s="6">
        <v>5</v>
      </c>
      <c r="T151" s="6">
        <v>7</v>
      </c>
      <c r="U151" s="6">
        <v>6</v>
      </c>
      <c r="V151" s="6">
        <v>6</v>
      </c>
      <c r="W151" s="6">
        <v>7</v>
      </c>
      <c r="X151" s="6">
        <v>7</v>
      </c>
      <c r="Y151" s="6">
        <v>8</v>
      </c>
    </row>
    <row r="152" spans="1:25" s="16" customFormat="1" ht="12" customHeight="1" x14ac:dyDescent="0.2">
      <c r="A152" s="72" t="s">
        <v>131</v>
      </c>
      <c r="B152" s="72"/>
      <c r="C152" s="6">
        <v>1</v>
      </c>
      <c r="D152" s="6">
        <v>1</v>
      </c>
      <c r="E152" s="6">
        <v>1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1</v>
      </c>
      <c r="X152" s="6">
        <v>1</v>
      </c>
      <c r="Y152" s="6">
        <v>1</v>
      </c>
    </row>
    <row r="153" spans="1:25" s="16" customFormat="1" ht="12" customHeight="1" x14ac:dyDescent="0.2">
      <c r="A153" s="72" t="s">
        <v>132</v>
      </c>
      <c r="B153" s="72"/>
      <c r="C153" s="6">
        <v>1</v>
      </c>
      <c r="D153" s="6">
        <v>1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>
        <v>1</v>
      </c>
      <c r="K153" s="6">
        <v>1</v>
      </c>
      <c r="L153" s="6">
        <v>1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1</v>
      </c>
      <c r="T153" s="6">
        <v>2</v>
      </c>
      <c r="U153" s="6">
        <v>2</v>
      </c>
      <c r="V153" s="6">
        <v>1</v>
      </c>
      <c r="W153" s="6">
        <v>1</v>
      </c>
      <c r="X153" s="6">
        <v>1</v>
      </c>
      <c r="Y153" s="6">
        <v>1</v>
      </c>
    </row>
    <row r="154" spans="1:25" s="16" customFormat="1" ht="12" customHeight="1" x14ac:dyDescent="0.2">
      <c r="A154" s="86" t="s">
        <v>133</v>
      </c>
      <c r="B154" s="86"/>
      <c r="C154" s="11">
        <v>11</v>
      </c>
      <c r="D154" s="11">
        <v>9</v>
      </c>
      <c r="E154" s="11">
        <v>9</v>
      </c>
      <c r="F154" s="11">
        <v>6</v>
      </c>
      <c r="G154" s="11">
        <v>5</v>
      </c>
      <c r="H154" s="11">
        <v>4</v>
      </c>
      <c r="I154" s="11">
        <v>6</v>
      </c>
      <c r="J154" s="11">
        <v>7</v>
      </c>
      <c r="K154" s="11">
        <v>6</v>
      </c>
      <c r="L154" s="11">
        <v>6</v>
      </c>
      <c r="M154" s="11">
        <v>4</v>
      </c>
      <c r="N154" s="11">
        <v>4</v>
      </c>
      <c r="O154" s="11">
        <v>3</v>
      </c>
      <c r="P154" s="11">
        <v>4</v>
      </c>
      <c r="Q154" s="11">
        <v>4</v>
      </c>
      <c r="R154" s="11">
        <v>4</v>
      </c>
      <c r="S154" s="11">
        <v>5</v>
      </c>
      <c r="T154" s="11">
        <v>5</v>
      </c>
      <c r="U154" s="11">
        <v>5</v>
      </c>
      <c r="V154" s="11">
        <v>4</v>
      </c>
      <c r="W154" s="11">
        <v>3</v>
      </c>
      <c r="X154" s="11">
        <v>3</v>
      </c>
      <c r="Y154" s="11">
        <v>2</v>
      </c>
    </row>
    <row r="155" spans="1:25" s="16" customFormat="1" ht="12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s="16" customFormat="1" ht="12" customHeight="1" x14ac:dyDescent="0.2">
      <c r="A156" s="74" t="s">
        <v>134</v>
      </c>
      <c r="B156" s="74"/>
      <c r="C156" s="5">
        <f>SUM(C157:C158)</f>
        <v>22</v>
      </c>
      <c r="D156" s="5">
        <f t="shared" ref="D156:X156" si="46">SUM(D157:D158)</f>
        <v>17</v>
      </c>
      <c r="E156" s="5">
        <f t="shared" si="46"/>
        <v>15</v>
      </c>
      <c r="F156" s="5">
        <f t="shared" si="46"/>
        <v>11</v>
      </c>
      <c r="G156" s="5">
        <f t="shared" si="46"/>
        <v>10</v>
      </c>
      <c r="H156" s="5">
        <f t="shared" si="46"/>
        <v>11</v>
      </c>
      <c r="I156" s="5">
        <f t="shared" si="46"/>
        <v>11</v>
      </c>
      <c r="J156" s="5">
        <f t="shared" si="46"/>
        <v>10</v>
      </c>
      <c r="K156" s="5">
        <f t="shared" si="46"/>
        <v>10</v>
      </c>
      <c r="L156" s="5">
        <f t="shared" si="46"/>
        <v>13</v>
      </c>
      <c r="M156" s="5">
        <f t="shared" si="46"/>
        <v>12</v>
      </c>
      <c r="N156" s="5">
        <f t="shared" si="46"/>
        <v>15</v>
      </c>
      <c r="O156" s="5">
        <f t="shared" si="46"/>
        <v>15</v>
      </c>
      <c r="P156" s="5">
        <f t="shared" si="46"/>
        <v>11</v>
      </c>
      <c r="Q156" s="5">
        <f t="shared" si="46"/>
        <v>13</v>
      </c>
      <c r="R156" s="5">
        <f t="shared" si="46"/>
        <v>13</v>
      </c>
      <c r="S156" s="5">
        <f t="shared" si="46"/>
        <v>16</v>
      </c>
      <c r="T156" s="5">
        <f t="shared" si="46"/>
        <v>14</v>
      </c>
      <c r="U156" s="5">
        <f t="shared" si="46"/>
        <v>13</v>
      </c>
      <c r="V156" s="5">
        <f t="shared" si="46"/>
        <v>16</v>
      </c>
      <c r="W156" s="5">
        <f t="shared" si="46"/>
        <v>17</v>
      </c>
      <c r="X156" s="5">
        <f t="shared" si="46"/>
        <v>17</v>
      </c>
      <c r="Y156" s="5">
        <v>16</v>
      </c>
    </row>
    <row r="157" spans="1:25" s="16" customFormat="1" ht="12" customHeight="1" x14ac:dyDescent="0.2">
      <c r="A157" s="72" t="s">
        <v>135</v>
      </c>
      <c r="B157" s="72"/>
      <c r="C157" s="6">
        <v>15</v>
      </c>
      <c r="D157" s="6">
        <v>14</v>
      </c>
      <c r="E157" s="6">
        <v>14</v>
      </c>
      <c r="F157" s="6">
        <v>9</v>
      </c>
      <c r="G157" s="6">
        <v>9</v>
      </c>
      <c r="H157" s="6">
        <v>10</v>
      </c>
      <c r="I157" s="6">
        <v>10</v>
      </c>
      <c r="J157" s="6">
        <v>8</v>
      </c>
      <c r="K157" s="6">
        <v>8</v>
      </c>
      <c r="L157" s="6">
        <v>9</v>
      </c>
      <c r="M157" s="6">
        <v>8</v>
      </c>
      <c r="N157" s="6">
        <v>8</v>
      </c>
      <c r="O157" s="6">
        <v>8</v>
      </c>
      <c r="P157" s="6">
        <v>5</v>
      </c>
      <c r="Q157" s="6">
        <v>5</v>
      </c>
      <c r="R157" s="6">
        <v>5</v>
      </c>
      <c r="S157" s="6">
        <v>9</v>
      </c>
      <c r="T157" s="6">
        <v>8</v>
      </c>
      <c r="U157" s="6">
        <v>7</v>
      </c>
      <c r="V157" s="6">
        <v>6</v>
      </c>
      <c r="W157" s="6">
        <v>6</v>
      </c>
      <c r="X157" s="6">
        <v>6</v>
      </c>
      <c r="Y157" s="6">
        <v>4</v>
      </c>
    </row>
    <row r="158" spans="1:25" s="16" customFormat="1" ht="12" customHeight="1" x14ac:dyDescent="0.2">
      <c r="A158" s="86" t="s">
        <v>161</v>
      </c>
      <c r="B158" s="86"/>
      <c r="C158" s="11">
        <v>7</v>
      </c>
      <c r="D158" s="11">
        <v>3</v>
      </c>
      <c r="E158" s="11">
        <v>1</v>
      </c>
      <c r="F158" s="11">
        <v>2</v>
      </c>
      <c r="G158" s="11">
        <v>1</v>
      </c>
      <c r="H158" s="11">
        <v>1</v>
      </c>
      <c r="I158" s="11">
        <v>1</v>
      </c>
      <c r="J158" s="11">
        <v>2</v>
      </c>
      <c r="K158" s="11">
        <v>2</v>
      </c>
      <c r="L158" s="11">
        <v>4</v>
      </c>
      <c r="M158" s="11">
        <v>4</v>
      </c>
      <c r="N158" s="11">
        <v>7</v>
      </c>
      <c r="O158" s="11">
        <v>7</v>
      </c>
      <c r="P158" s="11">
        <v>6</v>
      </c>
      <c r="Q158" s="11">
        <v>8</v>
      </c>
      <c r="R158" s="11">
        <v>8</v>
      </c>
      <c r="S158" s="11">
        <v>7</v>
      </c>
      <c r="T158" s="11">
        <v>6</v>
      </c>
      <c r="U158" s="11">
        <v>6</v>
      </c>
      <c r="V158" s="11">
        <v>10</v>
      </c>
      <c r="W158" s="11">
        <v>11</v>
      </c>
      <c r="X158" s="11">
        <v>11</v>
      </c>
      <c r="Y158" s="11">
        <v>12</v>
      </c>
    </row>
    <row r="159" spans="1:25" s="16" customFormat="1" ht="12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s="16" customFormat="1" ht="12" customHeight="1" x14ac:dyDescent="0.2">
      <c r="A160" s="74" t="s">
        <v>136</v>
      </c>
      <c r="B160" s="74"/>
      <c r="C160" s="5">
        <f t="shared" ref="C160:X160" si="47">SUM(C161:C163)</f>
        <v>38</v>
      </c>
      <c r="D160" s="5">
        <f t="shared" si="47"/>
        <v>32</v>
      </c>
      <c r="E160" s="5">
        <f t="shared" si="47"/>
        <v>33</v>
      </c>
      <c r="F160" s="5">
        <f t="shared" si="47"/>
        <v>24</v>
      </c>
      <c r="G160" s="5">
        <f t="shared" si="47"/>
        <v>28</v>
      </c>
      <c r="H160" s="5">
        <f t="shared" si="47"/>
        <v>23</v>
      </c>
      <c r="I160" s="5">
        <f t="shared" si="47"/>
        <v>20</v>
      </c>
      <c r="J160" s="5">
        <f t="shared" si="47"/>
        <v>21</v>
      </c>
      <c r="K160" s="5">
        <f t="shared" si="47"/>
        <v>21</v>
      </c>
      <c r="L160" s="5">
        <f t="shared" si="47"/>
        <v>23</v>
      </c>
      <c r="M160" s="5">
        <f t="shared" si="47"/>
        <v>20</v>
      </c>
      <c r="N160" s="5">
        <f t="shared" si="47"/>
        <v>18</v>
      </c>
      <c r="O160" s="5">
        <f t="shared" si="47"/>
        <v>20</v>
      </c>
      <c r="P160" s="5">
        <f t="shared" si="47"/>
        <v>18</v>
      </c>
      <c r="Q160" s="5">
        <f t="shared" si="47"/>
        <v>19</v>
      </c>
      <c r="R160" s="5">
        <f t="shared" si="47"/>
        <v>18</v>
      </c>
      <c r="S160" s="5">
        <f t="shared" si="47"/>
        <v>16</v>
      </c>
      <c r="T160" s="5">
        <f t="shared" si="47"/>
        <v>14</v>
      </c>
      <c r="U160" s="5">
        <f t="shared" si="47"/>
        <v>15</v>
      </c>
      <c r="V160" s="5">
        <f t="shared" si="47"/>
        <v>17</v>
      </c>
      <c r="W160" s="5">
        <f t="shared" si="47"/>
        <v>19</v>
      </c>
      <c r="X160" s="5">
        <f t="shared" si="47"/>
        <v>21</v>
      </c>
      <c r="Y160" s="5">
        <v>19</v>
      </c>
    </row>
    <row r="161" spans="1:25" s="16" customFormat="1" ht="12" customHeight="1" x14ac:dyDescent="0.2">
      <c r="A161" s="72" t="s">
        <v>137</v>
      </c>
      <c r="B161" s="72"/>
      <c r="C161" s="6">
        <v>4</v>
      </c>
      <c r="D161" s="6">
        <v>3</v>
      </c>
      <c r="E161" s="6">
        <v>5</v>
      </c>
      <c r="F161" s="6">
        <v>3</v>
      </c>
      <c r="G161" s="6">
        <v>5</v>
      </c>
      <c r="H161" s="6">
        <v>3</v>
      </c>
      <c r="I161" s="6">
        <v>3</v>
      </c>
      <c r="J161" s="6">
        <v>3</v>
      </c>
      <c r="K161" s="6">
        <v>3</v>
      </c>
      <c r="L161" s="6">
        <v>2</v>
      </c>
      <c r="M161" s="6">
        <v>2</v>
      </c>
      <c r="N161" s="6">
        <v>2</v>
      </c>
      <c r="O161" s="6">
        <v>3</v>
      </c>
      <c r="P161" s="6">
        <v>3</v>
      </c>
      <c r="Q161" s="6">
        <v>5</v>
      </c>
      <c r="R161" s="6">
        <v>4</v>
      </c>
      <c r="S161" s="6">
        <v>2</v>
      </c>
      <c r="T161" s="6">
        <v>2</v>
      </c>
      <c r="U161" s="6">
        <v>4</v>
      </c>
      <c r="V161" s="6">
        <v>4</v>
      </c>
      <c r="W161" s="6">
        <v>4</v>
      </c>
      <c r="X161" s="6">
        <v>6</v>
      </c>
      <c r="Y161" s="6">
        <v>6</v>
      </c>
    </row>
    <row r="162" spans="1:25" s="16" customFormat="1" ht="12" customHeight="1" x14ac:dyDescent="0.2">
      <c r="A162" s="72" t="s">
        <v>138</v>
      </c>
      <c r="B162" s="72"/>
      <c r="C162" s="6">
        <v>2</v>
      </c>
      <c r="D162" s="6">
        <v>1</v>
      </c>
      <c r="E162" s="6">
        <v>0</v>
      </c>
      <c r="F162" s="6">
        <v>0</v>
      </c>
      <c r="G162" s="6">
        <v>1</v>
      </c>
      <c r="H162" s="6">
        <v>1</v>
      </c>
      <c r="I162" s="6">
        <v>1</v>
      </c>
      <c r="J162" s="6">
        <v>1</v>
      </c>
      <c r="K162" s="6">
        <v>1</v>
      </c>
      <c r="L162" s="6">
        <v>1</v>
      </c>
      <c r="M162" s="6">
        <v>0</v>
      </c>
      <c r="N162" s="6">
        <v>0</v>
      </c>
      <c r="O162" s="6">
        <v>1</v>
      </c>
      <c r="P162" s="6">
        <v>2</v>
      </c>
      <c r="Q162" s="6">
        <v>2</v>
      </c>
      <c r="R162" s="6">
        <v>2</v>
      </c>
      <c r="S162" s="6">
        <v>1</v>
      </c>
      <c r="T162" s="6">
        <v>3</v>
      </c>
      <c r="U162" s="6">
        <v>1</v>
      </c>
      <c r="V162" s="6">
        <v>4</v>
      </c>
      <c r="W162" s="6">
        <v>3</v>
      </c>
      <c r="X162" s="6">
        <v>5</v>
      </c>
      <c r="Y162" s="6">
        <v>2</v>
      </c>
    </row>
    <row r="163" spans="1:25" s="16" customFormat="1" ht="12" customHeight="1" x14ac:dyDescent="0.2">
      <c r="A163" s="86" t="s">
        <v>139</v>
      </c>
      <c r="B163" s="86"/>
      <c r="C163" s="15">
        <v>32</v>
      </c>
      <c r="D163" s="15">
        <v>28</v>
      </c>
      <c r="E163" s="15">
        <v>28</v>
      </c>
      <c r="F163" s="15">
        <v>21</v>
      </c>
      <c r="G163" s="15">
        <v>22</v>
      </c>
      <c r="H163" s="15">
        <v>19</v>
      </c>
      <c r="I163" s="15">
        <v>16</v>
      </c>
      <c r="J163" s="15">
        <v>17</v>
      </c>
      <c r="K163" s="15">
        <v>17</v>
      </c>
      <c r="L163" s="15">
        <v>20</v>
      </c>
      <c r="M163" s="15">
        <v>18</v>
      </c>
      <c r="N163" s="15">
        <v>16</v>
      </c>
      <c r="O163" s="15">
        <v>16</v>
      </c>
      <c r="P163" s="15">
        <v>13</v>
      </c>
      <c r="Q163" s="15">
        <v>12</v>
      </c>
      <c r="R163" s="15">
        <v>12</v>
      </c>
      <c r="S163" s="15">
        <v>13</v>
      </c>
      <c r="T163" s="15">
        <v>9</v>
      </c>
      <c r="U163" s="15">
        <v>10</v>
      </c>
      <c r="V163" s="15">
        <v>9</v>
      </c>
      <c r="W163" s="15">
        <v>12</v>
      </c>
      <c r="X163" s="15">
        <v>10</v>
      </c>
      <c r="Y163" s="15">
        <v>11</v>
      </c>
    </row>
    <row r="164" spans="1:25" s="16" customFormat="1" ht="12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s="16" customFormat="1" ht="12" customHeight="1" x14ac:dyDescent="0.2">
      <c r="A165" s="74" t="s">
        <v>140</v>
      </c>
      <c r="B165" s="74"/>
      <c r="C165" s="5">
        <f t="shared" ref="C165:X165" si="48">SUM(C166:C175)</f>
        <v>21</v>
      </c>
      <c r="D165" s="5">
        <f t="shared" si="48"/>
        <v>14</v>
      </c>
      <c r="E165" s="5">
        <f t="shared" si="48"/>
        <v>14</v>
      </c>
      <c r="F165" s="5">
        <f t="shared" si="48"/>
        <v>21</v>
      </c>
      <c r="G165" s="5">
        <f t="shared" si="48"/>
        <v>15</v>
      </c>
      <c r="H165" s="5">
        <f t="shared" si="48"/>
        <v>16</v>
      </c>
      <c r="I165" s="5">
        <f t="shared" si="48"/>
        <v>15</v>
      </c>
      <c r="J165" s="5">
        <f t="shared" si="48"/>
        <v>10</v>
      </c>
      <c r="K165" s="5">
        <f t="shared" si="48"/>
        <v>11</v>
      </c>
      <c r="L165" s="5">
        <f t="shared" si="48"/>
        <v>27</v>
      </c>
      <c r="M165" s="5">
        <f t="shared" si="48"/>
        <v>25</v>
      </c>
      <c r="N165" s="5">
        <f t="shared" si="48"/>
        <v>25</v>
      </c>
      <c r="O165" s="5">
        <f t="shared" si="48"/>
        <v>25</v>
      </c>
      <c r="P165" s="5">
        <f t="shared" si="48"/>
        <v>29</v>
      </c>
      <c r="Q165" s="5">
        <f t="shared" si="48"/>
        <v>18</v>
      </c>
      <c r="R165" s="5">
        <f t="shared" si="48"/>
        <v>18</v>
      </c>
      <c r="S165" s="5">
        <f t="shared" si="48"/>
        <v>18</v>
      </c>
      <c r="T165" s="5">
        <f t="shared" si="48"/>
        <v>20</v>
      </c>
      <c r="U165" s="5">
        <f t="shared" si="48"/>
        <v>19</v>
      </c>
      <c r="V165" s="5">
        <f t="shared" si="48"/>
        <v>20</v>
      </c>
      <c r="W165" s="5">
        <f t="shared" si="48"/>
        <v>19</v>
      </c>
      <c r="X165" s="5">
        <f t="shared" si="48"/>
        <v>20</v>
      </c>
      <c r="Y165" s="5">
        <v>18</v>
      </c>
    </row>
    <row r="166" spans="1:25" s="16" customFormat="1" ht="12" customHeight="1" x14ac:dyDescent="0.2">
      <c r="A166" s="72" t="s">
        <v>141</v>
      </c>
      <c r="B166" s="72"/>
      <c r="C166" s="6">
        <v>2</v>
      </c>
      <c r="D166" s="6">
        <v>0</v>
      </c>
      <c r="E166" s="6">
        <v>0</v>
      </c>
      <c r="F166" s="6">
        <v>1</v>
      </c>
      <c r="G166" s="6">
        <v>0</v>
      </c>
      <c r="H166" s="6">
        <v>1</v>
      </c>
      <c r="I166" s="6">
        <v>1</v>
      </c>
      <c r="J166" s="6">
        <v>1</v>
      </c>
      <c r="K166" s="6">
        <v>1</v>
      </c>
      <c r="L166" s="6">
        <v>1</v>
      </c>
      <c r="M166" s="6">
        <v>1</v>
      </c>
      <c r="N166" s="6">
        <v>1</v>
      </c>
      <c r="O166" s="6">
        <v>0</v>
      </c>
      <c r="P166" s="6">
        <v>1</v>
      </c>
      <c r="Q166" s="6">
        <v>0</v>
      </c>
      <c r="R166" s="6">
        <v>0</v>
      </c>
      <c r="S166" s="6">
        <v>1</v>
      </c>
      <c r="T166" s="6">
        <v>2</v>
      </c>
      <c r="U166" s="6">
        <v>1</v>
      </c>
      <c r="V166" s="6">
        <v>1</v>
      </c>
      <c r="W166" s="6">
        <v>1</v>
      </c>
      <c r="X166" s="6">
        <v>1</v>
      </c>
      <c r="Y166" s="6">
        <v>2</v>
      </c>
    </row>
    <row r="167" spans="1:25" s="16" customFormat="1" ht="12" customHeight="1" x14ac:dyDescent="0.2">
      <c r="A167" s="72" t="s">
        <v>142</v>
      </c>
      <c r="B167" s="72"/>
      <c r="C167" s="6">
        <v>0</v>
      </c>
      <c r="D167" s="6">
        <v>0</v>
      </c>
      <c r="E167" s="6">
        <v>0</v>
      </c>
      <c r="F167" s="6">
        <v>1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1</v>
      </c>
      <c r="M167" s="6">
        <v>1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1</v>
      </c>
      <c r="W167" s="6">
        <v>1</v>
      </c>
      <c r="X167" s="6">
        <v>0</v>
      </c>
      <c r="Y167" s="6">
        <v>0</v>
      </c>
    </row>
    <row r="168" spans="1:25" s="16" customFormat="1" ht="12" customHeight="1" x14ac:dyDescent="0.2">
      <c r="A168" s="72" t="s">
        <v>143</v>
      </c>
      <c r="B168" s="72"/>
      <c r="C168" s="6">
        <v>1</v>
      </c>
      <c r="D168" s="6">
        <v>1</v>
      </c>
      <c r="E168" s="6">
        <v>1</v>
      </c>
      <c r="F168" s="6">
        <v>1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1</v>
      </c>
      <c r="T168" s="6">
        <v>1</v>
      </c>
      <c r="U168" s="6">
        <v>2</v>
      </c>
      <c r="V168" s="6">
        <v>1</v>
      </c>
      <c r="W168" s="6">
        <v>0</v>
      </c>
      <c r="X168" s="6">
        <v>1</v>
      </c>
      <c r="Y168" s="6">
        <v>1</v>
      </c>
    </row>
    <row r="169" spans="1:25" s="16" customFormat="1" ht="12" customHeight="1" x14ac:dyDescent="0.2">
      <c r="A169" s="72" t="s">
        <v>144</v>
      </c>
      <c r="B169" s="72"/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2</v>
      </c>
      <c r="M169" s="6">
        <v>2</v>
      </c>
      <c r="N169" s="6">
        <v>2</v>
      </c>
      <c r="O169" s="6">
        <v>2</v>
      </c>
      <c r="P169" s="6">
        <v>2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</row>
    <row r="170" spans="1:25" s="16" customFormat="1" ht="12" customHeight="1" x14ac:dyDescent="0.2">
      <c r="A170" s="72" t="s">
        <v>145</v>
      </c>
      <c r="B170" s="72"/>
      <c r="C170" s="6">
        <v>7</v>
      </c>
      <c r="D170" s="6">
        <v>4</v>
      </c>
      <c r="E170" s="6">
        <v>4</v>
      </c>
      <c r="F170" s="6">
        <v>7</v>
      </c>
      <c r="G170" s="6">
        <v>4</v>
      </c>
      <c r="H170" s="6">
        <v>7</v>
      </c>
      <c r="I170" s="6">
        <v>6</v>
      </c>
      <c r="J170" s="6">
        <v>3</v>
      </c>
      <c r="K170" s="6">
        <v>3</v>
      </c>
      <c r="L170" s="6">
        <v>11</v>
      </c>
      <c r="M170" s="6">
        <v>9</v>
      </c>
      <c r="N170" s="6">
        <v>9</v>
      </c>
      <c r="O170" s="6">
        <v>10</v>
      </c>
      <c r="P170" s="6">
        <v>12</v>
      </c>
      <c r="Q170" s="6">
        <v>6</v>
      </c>
      <c r="R170" s="6">
        <v>6</v>
      </c>
      <c r="S170" s="6">
        <v>5</v>
      </c>
      <c r="T170" s="6">
        <v>8</v>
      </c>
      <c r="U170" s="6">
        <v>7</v>
      </c>
      <c r="V170" s="6">
        <v>8</v>
      </c>
      <c r="W170" s="6">
        <v>7</v>
      </c>
      <c r="X170" s="6">
        <v>9</v>
      </c>
      <c r="Y170" s="6">
        <v>7</v>
      </c>
    </row>
    <row r="171" spans="1:25" s="16" customFormat="1" ht="12" customHeight="1" x14ac:dyDescent="0.2">
      <c r="A171" s="72" t="s">
        <v>146</v>
      </c>
      <c r="B171" s="72"/>
      <c r="C171" s="6">
        <v>9</v>
      </c>
      <c r="D171" s="6">
        <v>9</v>
      </c>
      <c r="E171" s="6">
        <v>9</v>
      </c>
      <c r="F171" s="6">
        <v>9</v>
      </c>
      <c r="G171" s="6">
        <v>9</v>
      </c>
      <c r="H171" s="6">
        <v>7</v>
      </c>
      <c r="I171" s="6">
        <v>8</v>
      </c>
      <c r="J171" s="6">
        <v>6</v>
      </c>
      <c r="K171" s="6">
        <v>7</v>
      </c>
      <c r="L171" s="6">
        <v>8</v>
      </c>
      <c r="M171" s="6">
        <v>8</v>
      </c>
      <c r="N171" s="6">
        <v>8</v>
      </c>
      <c r="O171" s="6">
        <v>8</v>
      </c>
      <c r="P171" s="6">
        <v>7</v>
      </c>
      <c r="Q171" s="6">
        <v>6</v>
      </c>
      <c r="R171" s="6">
        <v>7</v>
      </c>
      <c r="S171" s="6">
        <v>7</v>
      </c>
      <c r="T171" s="6">
        <v>6</v>
      </c>
      <c r="U171" s="6">
        <v>6</v>
      </c>
      <c r="V171" s="6">
        <v>6</v>
      </c>
      <c r="W171" s="6">
        <v>6</v>
      </c>
      <c r="X171" s="6">
        <v>6</v>
      </c>
      <c r="Y171" s="6">
        <v>5</v>
      </c>
    </row>
    <row r="172" spans="1:25" s="16" customFormat="1" ht="12" customHeight="1" x14ac:dyDescent="0.2">
      <c r="A172" s="72" t="s">
        <v>147</v>
      </c>
      <c r="B172" s="72"/>
      <c r="C172" s="6">
        <v>1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1</v>
      </c>
      <c r="M172" s="6">
        <v>1</v>
      </c>
      <c r="N172" s="6">
        <v>1</v>
      </c>
      <c r="O172" s="6">
        <v>1</v>
      </c>
      <c r="P172" s="6">
        <v>2</v>
      </c>
      <c r="Q172" s="6">
        <v>2</v>
      </c>
      <c r="R172" s="6">
        <v>2</v>
      </c>
      <c r="S172" s="6">
        <v>1</v>
      </c>
      <c r="T172" s="6">
        <v>1</v>
      </c>
      <c r="U172" s="6">
        <v>1</v>
      </c>
      <c r="V172" s="6">
        <v>1</v>
      </c>
      <c r="W172" s="6">
        <v>0</v>
      </c>
      <c r="X172" s="6">
        <v>0</v>
      </c>
      <c r="Y172" s="6">
        <v>0</v>
      </c>
    </row>
    <row r="173" spans="1:25" s="16" customFormat="1" ht="12" customHeight="1" x14ac:dyDescent="0.2">
      <c r="A173" s="72" t="s">
        <v>148</v>
      </c>
      <c r="B173" s="72"/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1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</row>
    <row r="174" spans="1:25" s="16" customFormat="1" ht="12" customHeight="1" x14ac:dyDescent="0.2">
      <c r="A174" s="72" t="s">
        <v>149</v>
      </c>
      <c r="B174" s="72"/>
      <c r="C174" s="6">
        <v>0</v>
      </c>
      <c r="D174" s="6">
        <v>0</v>
      </c>
      <c r="E174" s="6">
        <v>0</v>
      </c>
      <c r="F174" s="6">
        <v>0</v>
      </c>
      <c r="G174" s="6">
        <v>1</v>
      </c>
      <c r="H174" s="6">
        <v>1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1</v>
      </c>
      <c r="O174" s="6">
        <v>1</v>
      </c>
      <c r="P174" s="6">
        <v>1</v>
      </c>
      <c r="Q174" s="6">
        <v>0</v>
      </c>
      <c r="R174" s="6">
        <v>0</v>
      </c>
      <c r="S174" s="6">
        <v>0</v>
      </c>
      <c r="T174" s="6">
        <v>1</v>
      </c>
      <c r="U174" s="6">
        <v>1</v>
      </c>
      <c r="V174" s="6">
        <v>0</v>
      </c>
      <c r="W174" s="6">
        <v>0</v>
      </c>
      <c r="X174" s="6">
        <v>0</v>
      </c>
      <c r="Y174" s="6">
        <v>0</v>
      </c>
    </row>
    <row r="175" spans="1:25" s="16" customFormat="1" ht="12" customHeight="1" x14ac:dyDescent="0.2">
      <c r="A175" s="86" t="s">
        <v>150</v>
      </c>
      <c r="B175" s="86"/>
      <c r="C175" s="11">
        <v>1</v>
      </c>
      <c r="D175" s="11">
        <v>0</v>
      </c>
      <c r="E175" s="11">
        <v>0</v>
      </c>
      <c r="F175" s="11">
        <v>2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3</v>
      </c>
      <c r="M175" s="11">
        <v>3</v>
      </c>
      <c r="N175" s="11">
        <v>3</v>
      </c>
      <c r="O175" s="11">
        <v>3</v>
      </c>
      <c r="P175" s="11">
        <v>3</v>
      </c>
      <c r="Q175" s="11">
        <v>3</v>
      </c>
      <c r="R175" s="11">
        <v>2</v>
      </c>
      <c r="S175" s="11">
        <v>2</v>
      </c>
      <c r="T175" s="11">
        <v>0</v>
      </c>
      <c r="U175" s="11">
        <v>0</v>
      </c>
      <c r="V175" s="11">
        <v>1</v>
      </c>
      <c r="W175" s="11">
        <v>3</v>
      </c>
      <c r="X175" s="11">
        <v>2</v>
      </c>
      <c r="Y175" s="11">
        <v>2</v>
      </c>
    </row>
    <row r="176" spans="1:25" s="16" customFormat="1" ht="12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s="16" customFormat="1" ht="12" customHeight="1" x14ac:dyDescent="0.2">
      <c r="A177" s="74" t="s">
        <v>151</v>
      </c>
      <c r="B177" s="74"/>
      <c r="C177" s="5">
        <f t="shared" ref="C177:X177" si="49">SUM(C178:C185)</f>
        <v>537</v>
      </c>
      <c r="D177" s="5">
        <f t="shared" si="49"/>
        <v>466</v>
      </c>
      <c r="E177" s="5">
        <f t="shared" si="49"/>
        <v>463</v>
      </c>
      <c r="F177" s="5">
        <f t="shared" si="49"/>
        <v>347</v>
      </c>
      <c r="G177" s="5">
        <f t="shared" si="49"/>
        <v>311</v>
      </c>
      <c r="H177" s="5">
        <f t="shared" si="49"/>
        <v>267</v>
      </c>
      <c r="I177" s="5">
        <f t="shared" si="49"/>
        <v>261</v>
      </c>
      <c r="J177" s="5">
        <f t="shared" si="49"/>
        <v>266</v>
      </c>
      <c r="K177" s="5">
        <f t="shared" si="49"/>
        <v>269</v>
      </c>
      <c r="L177" s="5">
        <f t="shared" si="49"/>
        <v>358</v>
      </c>
      <c r="M177" s="5">
        <f t="shared" si="49"/>
        <v>332</v>
      </c>
      <c r="N177" s="5">
        <f t="shared" si="49"/>
        <v>365</v>
      </c>
      <c r="O177" s="5">
        <f t="shared" si="49"/>
        <v>363</v>
      </c>
      <c r="P177" s="5">
        <f t="shared" si="49"/>
        <v>342</v>
      </c>
      <c r="Q177" s="5">
        <f t="shared" si="49"/>
        <v>355</v>
      </c>
      <c r="R177" s="5">
        <f t="shared" si="49"/>
        <v>356</v>
      </c>
      <c r="S177" s="5">
        <f t="shared" si="49"/>
        <v>357</v>
      </c>
      <c r="T177" s="5">
        <f t="shared" si="49"/>
        <v>353</v>
      </c>
      <c r="U177" s="5">
        <f t="shared" si="49"/>
        <v>362</v>
      </c>
      <c r="V177" s="5">
        <f t="shared" si="49"/>
        <v>363</v>
      </c>
      <c r="W177" s="5">
        <f t="shared" si="49"/>
        <v>365</v>
      </c>
      <c r="X177" s="5">
        <f t="shared" si="49"/>
        <v>377</v>
      </c>
      <c r="Y177" s="5">
        <v>360</v>
      </c>
    </row>
    <row r="178" spans="1:25" s="16" customFormat="1" ht="12" customHeight="1" x14ac:dyDescent="0.2">
      <c r="A178" s="72" t="s">
        <v>152</v>
      </c>
      <c r="B178" s="72"/>
      <c r="C178" s="6">
        <f>SUM(C56:C66)</f>
        <v>108</v>
      </c>
      <c r="D178" s="6">
        <f t="shared" ref="D178:X178" si="50">SUM(D56:D66)</f>
        <v>102</v>
      </c>
      <c r="E178" s="6">
        <f t="shared" si="50"/>
        <v>104</v>
      </c>
      <c r="F178" s="6">
        <f t="shared" si="50"/>
        <v>84</v>
      </c>
      <c r="G178" s="6">
        <f t="shared" si="50"/>
        <v>74</v>
      </c>
      <c r="H178" s="6">
        <f t="shared" si="50"/>
        <v>60</v>
      </c>
      <c r="I178" s="6">
        <f t="shared" si="50"/>
        <v>57</v>
      </c>
      <c r="J178" s="6">
        <f t="shared" si="50"/>
        <v>59</v>
      </c>
      <c r="K178" s="6">
        <f t="shared" si="50"/>
        <v>60</v>
      </c>
      <c r="L178" s="6">
        <f t="shared" si="50"/>
        <v>66</v>
      </c>
      <c r="M178" s="6">
        <f t="shared" si="50"/>
        <v>63</v>
      </c>
      <c r="N178" s="6">
        <f t="shared" si="50"/>
        <v>71</v>
      </c>
      <c r="O178" s="6">
        <f t="shared" si="50"/>
        <v>72</v>
      </c>
      <c r="P178" s="6">
        <f t="shared" si="50"/>
        <v>67</v>
      </c>
      <c r="Q178" s="6">
        <f t="shared" si="50"/>
        <v>70</v>
      </c>
      <c r="R178" s="6">
        <f t="shared" si="50"/>
        <v>70</v>
      </c>
      <c r="S178" s="6">
        <f t="shared" si="50"/>
        <v>74</v>
      </c>
      <c r="T178" s="6">
        <f t="shared" si="50"/>
        <v>72</v>
      </c>
      <c r="U178" s="6">
        <f t="shared" si="50"/>
        <v>79</v>
      </c>
      <c r="V178" s="6">
        <f t="shared" si="50"/>
        <v>80</v>
      </c>
      <c r="W178" s="6">
        <f t="shared" si="50"/>
        <v>82</v>
      </c>
      <c r="X178" s="6">
        <f t="shared" si="50"/>
        <v>81</v>
      </c>
      <c r="Y178" s="6">
        <v>83</v>
      </c>
    </row>
    <row r="179" spans="1:25" s="16" customFormat="1" ht="12" customHeight="1" x14ac:dyDescent="0.2">
      <c r="A179" s="72" t="s">
        <v>153</v>
      </c>
      <c r="B179" s="72"/>
      <c r="C179" s="6">
        <f>SUM(C69:C115)</f>
        <v>106</v>
      </c>
      <c r="D179" s="6">
        <f t="shared" ref="D179:X179" si="51">SUM(D69:D115)</f>
        <v>81</v>
      </c>
      <c r="E179" s="6">
        <f t="shared" si="51"/>
        <v>79</v>
      </c>
      <c r="F179" s="6">
        <f t="shared" si="51"/>
        <v>63</v>
      </c>
      <c r="G179" s="6">
        <f t="shared" si="51"/>
        <v>51</v>
      </c>
      <c r="H179" s="6">
        <f t="shared" si="51"/>
        <v>46</v>
      </c>
      <c r="I179" s="6">
        <f t="shared" si="51"/>
        <v>48</v>
      </c>
      <c r="J179" s="6">
        <f t="shared" si="51"/>
        <v>56</v>
      </c>
      <c r="K179" s="6">
        <f t="shared" si="51"/>
        <v>59</v>
      </c>
      <c r="L179" s="6">
        <f t="shared" si="51"/>
        <v>74</v>
      </c>
      <c r="M179" s="6">
        <f t="shared" si="51"/>
        <v>69</v>
      </c>
      <c r="N179" s="6">
        <f t="shared" si="51"/>
        <v>78</v>
      </c>
      <c r="O179" s="6">
        <f t="shared" si="51"/>
        <v>82</v>
      </c>
      <c r="P179" s="6">
        <f t="shared" si="51"/>
        <v>84</v>
      </c>
      <c r="Q179" s="6">
        <f t="shared" si="51"/>
        <v>102</v>
      </c>
      <c r="R179" s="6">
        <f t="shared" si="51"/>
        <v>100</v>
      </c>
      <c r="S179" s="6">
        <f t="shared" si="51"/>
        <v>109</v>
      </c>
      <c r="T179" s="6">
        <f t="shared" si="51"/>
        <v>108</v>
      </c>
      <c r="U179" s="6">
        <f t="shared" si="51"/>
        <v>105</v>
      </c>
      <c r="V179" s="6">
        <f t="shared" si="51"/>
        <v>107</v>
      </c>
      <c r="W179" s="6">
        <f t="shared" si="51"/>
        <v>105</v>
      </c>
      <c r="X179" s="6">
        <f t="shared" si="51"/>
        <v>103</v>
      </c>
      <c r="Y179" s="6">
        <v>98</v>
      </c>
    </row>
    <row r="180" spans="1:25" s="16" customFormat="1" ht="12" customHeight="1" x14ac:dyDescent="0.2">
      <c r="A180" s="72" t="s">
        <v>154</v>
      </c>
      <c r="B180" s="72"/>
      <c r="C180" s="6">
        <f t="shared" ref="C180:X180" si="52">SUM(C118:C136)</f>
        <v>133</v>
      </c>
      <c r="D180" s="6">
        <f t="shared" si="52"/>
        <v>119</v>
      </c>
      <c r="E180" s="6">
        <f t="shared" si="52"/>
        <v>117</v>
      </c>
      <c r="F180" s="6">
        <f t="shared" si="52"/>
        <v>73</v>
      </c>
      <c r="G180" s="6">
        <f t="shared" si="52"/>
        <v>71</v>
      </c>
      <c r="H180" s="6">
        <f t="shared" si="52"/>
        <v>61</v>
      </c>
      <c r="I180" s="6">
        <f t="shared" si="52"/>
        <v>56</v>
      </c>
      <c r="J180" s="6">
        <f t="shared" si="52"/>
        <v>58</v>
      </c>
      <c r="K180" s="6">
        <f t="shared" si="52"/>
        <v>55</v>
      </c>
      <c r="L180" s="6">
        <f t="shared" si="52"/>
        <v>81</v>
      </c>
      <c r="M180" s="6">
        <f t="shared" si="52"/>
        <v>74</v>
      </c>
      <c r="N180" s="6">
        <f t="shared" si="52"/>
        <v>83</v>
      </c>
      <c r="O180" s="6">
        <f t="shared" si="52"/>
        <v>76</v>
      </c>
      <c r="P180" s="6">
        <f t="shared" si="52"/>
        <v>65</v>
      </c>
      <c r="Q180" s="6">
        <f t="shared" si="52"/>
        <v>68</v>
      </c>
      <c r="R180" s="6">
        <f t="shared" si="52"/>
        <v>72</v>
      </c>
      <c r="S180" s="6">
        <f t="shared" si="52"/>
        <v>64</v>
      </c>
      <c r="T180" s="6">
        <f t="shared" si="52"/>
        <v>62</v>
      </c>
      <c r="U180" s="6">
        <f t="shared" si="52"/>
        <v>67</v>
      </c>
      <c r="V180" s="6">
        <f t="shared" si="52"/>
        <v>63</v>
      </c>
      <c r="W180" s="6">
        <f t="shared" si="52"/>
        <v>63</v>
      </c>
      <c r="X180" s="6">
        <f t="shared" si="52"/>
        <v>66</v>
      </c>
      <c r="Y180" s="6">
        <v>62</v>
      </c>
    </row>
    <row r="181" spans="1:25" s="16" customFormat="1" ht="12" customHeight="1" x14ac:dyDescent="0.2">
      <c r="A181" s="72" t="s">
        <v>155</v>
      </c>
      <c r="B181" s="72"/>
      <c r="C181" s="6">
        <f>SUM(C139:C146)</f>
        <v>5</v>
      </c>
      <c r="D181" s="6">
        <f t="shared" ref="D181:X181" si="53">SUM(D139:D146)</f>
        <v>4</v>
      </c>
      <c r="E181" s="6">
        <f t="shared" si="53"/>
        <v>5</v>
      </c>
      <c r="F181" s="6">
        <f t="shared" si="53"/>
        <v>6</v>
      </c>
      <c r="G181" s="6">
        <f t="shared" si="53"/>
        <v>4</v>
      </c>
      <c r="H181" s="6">
        <f t="shared" si="53"/>
        <v>3</v>
      </c>
      <c r="I181" s="6">
        <f t="shared" si="53"/>
        <v>3</v>
      </c>
      <c r="J181" s="6">
        <f t="shared" si="53"/>
        <v>5</v>
      </c>
      <c r="K181" s="6">
        <f t="shared" si="53"/>
        <v>5</v>
      </c>
      <c r="L181" s="6">
        <f t="shared" si="53"/>
        <v>13</v>
      </c>
      <c r="M181" s="6">
        <f t="shared" si="53"/>
        <v>13</v>
      </c>
      <c r="N181" s="6">
        <f t="shared" si="53"/>
        <v>16</v>
      </c>
      <c r="O181" s="6">
        <f t="shared" si="53"/>
        <v>15</v>
      </c>
      <c r="P181" s="6">
        <f t="shared" si="53"/>
        <v>14</v>
      </c>
      <c r="Q181" s="6">
        <f t="shared" si="53"/>
        <v>11</v>
      </c>
      <c r="R181" s="6">
        <f t="shared" si="53"/>
        <v>11</v>
      </c>
      <c r="S181" s="6">
        <f t="shared" si="53"/>
        <v>10</v>
      </c>
      <c r="T181" s="6">
        <f t="shared" si="53"/>
        <v>9</v>
      </c>
      <c r="U181" s="6">
        <f t="shared" si="53"/>
        <v>10</v>
      </c>
      <c r="V181" s="6">
        <f t="shared" si="53"/>
        <v>9</v>
      </c>
      <c r="W181" s="6">
        <f t="shared" si="53"/>
        <v>8</v>
      </c>
      <c r="X181" s="6">
        <f t="shared" si="53"/>
        <v>9</v>
      </c>
      <c r="Y181" s="6">
        <v>8</v>
      </c>
    </row>
    <row r="182" spans="1:25" s="16" customFormat="1" ht="12" customHeight="1" x14ac:dyDescent="0.2">
      <c r="A182" s="72" t="s">
        <v>156</v>
      </c>
      <c r="B182" s="72"/>
      <c r="C182" s="6">
        <f>SUM(C149:C154)</f>
        <v>104</v>
      </c>
      <c r="D182" s="6">
        <f t="shared" ref="D182:X182" si="54">SUM(D149:D154)</f>
        <v>97</v>
      </c>
      <c r="E182" s="6">
        <f t="shared" si="54"/>
        <v>96</v>
      </c>
      <c r="F182" s="6">
        <f t="shared" si="54"/>
        <v>65</v>
      </c>
      <c r="G182" s="6">
        <f t="shared" si="54"/>
        <v>58</v>
      </c>
      <c r="H182" s="6">
        <f t="shared" si="54"/>
        <v>47</v>
      </c>
      <c r="I182" s="6">
        <f t="shared" si="54"/>
        <v>51</v>
      </c>
      <c r="J182" s="6">
        <f t="shared" si="54"/>
        <v>47</v>
      </c>
      <c r="K182" s="6">
        <f t="shared" si="54"/>
        <v>48</v>
      </c>
      <c r="L182" s="6">
        <f t="shared" si="54"/>
        <v>61</v>
      </c>
      <c r="M182" s="6">
        <f t="shared" si="54"/>
        <v>56</v>
      </c>
      <c r="N182" s="6">
        <f t="shared" si="54"/>
        <v>59</v>
      </c>
      <c r="O182" s="6">
        <f t="shared" si="54"/>
        <v>58</v>
      </c>
      <c r="P182" s="6">
        <f t="shared" si="54"/>
        <v>54</v>
      </c>
      <c r="Q182" s="6">
        <f t="shared" si="54"/>
        <v>54</v>
      </c>
      <c r="R182" s="6">
        <f t="shared" si="54"/>
        <v>54</v>
      </c>
      <c r="S182" s="6">
        <f t="shared" si="54"/>
        <v>50</v>
      </c>
      <c r="T182" s="6">
        <f t="shared" si="54"/>
        <v>54</v>
      </c>
      <c r="U182" s="6">
        <f t="shared" si="54"/>
        <v>54</v>
      </c>
      <c r="V182" s="6">
        <f t="shared" si="54"/>
        <v>51</v>
      </c>
      <c r="W182" s="6">
        <f t="shared" si="54"/>
        <v>52</v>
      </c>
      <c r="X182" s="6">
        <f t="shared" si="54"/>
        <v>60</v>
      </c>
      <c r="Y182" s="6">
        <v>56</v>
      </c>
    </row>
    <row r="183" spans="1:25" s="16" customFormat="1" ht="12" customHeight="1" x14ac:dyDescent="0.2">
      <c r="A183" s="72" t="s">
        <v>157</v>
      </c>
      <c r="B183" s="72"/>
      <c r="C183" s="6">
        <f>SUM(C157:C158)</f>
        <v>22</v>
      </c>
      <c r="D183" s="6">
        <f t="shared" ref="D183:X183" si="55">SUM(D157:D158)</f>
        <v>17</v>
      </c>
      <c r="E183" s="6">
        <f t="shared" si="55"/>
        <v>15</v>
      </c>
      <c r="F183" s="6">
        <f t="shared" si="55"/>
        <v>11</v>
      </c>
      <c r="G183" s="6">
        <f t="shared" si="55"/>
        <v>10</v>
      </c>
      <c r="H183" s="6">
        <f t="shared" si="55"/>
        <v>11</v>
      </c>
      <c r="I183" s="6">
        <f t="shared" si="55"/>
        <v>11</v>
      </c>
      <c r="J183" s="6">
        <f t="shared" si="55"/>
        <v>10</v>
      </c>
      <c r="K183" s="6">
        <f t="shared" si="55"/>
        <v>10</v>
      </c>
      <c r="L183" s="6">
        <f t="shared" si="55"/>
        <v>13</v>
      </c>
      <c r="M183" s="6">
        <f t="shared" si="55"/>
        <v>12</v>
      </c>
      <c r="N183" s="6">
        <f t="shared" si="55"/>
        <v>15</v>
      </c>
      <c r="O183" s="6">
        <f t="shared" si="55"/>
        <v>15</v>
      </c>
      <c r="P183" s="6">
        <f t="shared" si="55"/>
        <v>11</v>
      </c>
      <c r="Q183" s="6">
        <f t="shared" si="55"/>
        <v>13</v>
      </c>
      <c r="R183" s="6">
        <f t="shared" si="55"/>
        <v>13</v>
      </c>
      <c r="S183" s="6">
        <f t="shared" si="55"/>
        <v>16</v>
      </c>
      <c r="T183" s="6">
        <f t="shared" si="55"/>
        <v>14</v>
      </c>
      <c r="U183" s="6">
        <f t="shared" si="55"/>
        <v>13</v>
      </c>
      <c r="V183" s="6">
        <f t="shared" si="55"/>
        <v>16</v>
      </c>
      <c r="W183" s="6">
        <f t="shared" si="55"/>
        <v>17</v>
      </c>
      <c r="X183" s="6">
        <f t="shared" si="55"/>
        <v>17</v>
      </c>
      <c r="Y183" s="6">
        <v>16</v>
      </c>
    </row>
    <row r="184" spans="1:25" s="16" customFormat="1" ht="12" customHeight="1" x14ac:dyDescent="0.2">
      <c r="A184" s="72" t="s">
        <v>158</v>
      </c>
      <c r="B184" s="72"/>
      <c r="C184" s="6">
        <f t="shared" ref="C184:X184" si="56">SUM(C161:C163)</f>
        <v>38</v>
      </c>
      <c r="D184" s="6">
        <f t="shared" si="56"/>
        <v>32</v>
      </c>
      <c r="E184" s="6">
        <f t="shared" si="56"/>
        <v>33</v>
      </c>
      <c r="F184" s="6">
        <f t="shared" si="56"/>
        <v>24</v>
      </c>
      <c r="G184" s="6">
        <f t="shared" si="56"/>
        <v>28</v>
      </c>
      <c r="H184" s="6">
        <f t="shared" si="56"/>
        <v>23</v>
      </c>
      <c r="I184" s="6">
        <f t="shared" si="56"/>
        <v>20</v>
      </c>
      <c r="J184" s="6">
        <f t="shared" si="56"/>
        <v>21</v>
      </c>
      <c r="K184" s="6">
        <f t="shared" si="56"/>
        <v>21</v>
      </c>
      <c r="L184" s="6">
        <f t="shared" si="56"/>
        <v>23</v>
      </c>
      <c r="M184" s="6">
        <f t="shared" si="56"/>
        <v>20</v>
      </c>
      <c r="N184" s="6">
        <f t="shared" si="56"/>
        <v>18</v>
      </c>
      <c r="O184" s="6">
        <f t="shared" si="56"/>
        <v>20</v>
      </c>
      <c r="P184" s="6">
        <f t="shared" si="56"/>
        <v>18</v>
      </c>
      <c r="Q184" s="6">
        <f t="shared" si="56"/>
        <v>19</v>
      </c>
      <c r="R184" s="6">
        <f t="shared" si="56"/>
        <v>18</v>
      </c>
      <c r="S184" s="6">
        <f t="shared" si="56"/>
        <v>16</v>
      </c>
      <c r="T184" s="6">
        <f t="shared" si="56"/>
        <v>14</v>
      </c>
      <c r="U184" s="6">
        <f t="shared" si="56"/>
        <v>15</v>
      </c>
      <c r="V184" s="6">
        <f t="shared" si="56"/>
        <v>17</v>
      </c>
      <c r="W184" s="6">
        <f t="shared" si="56"/>
        <v>19</v>
      </c>
      <c r="X184" s="6">
        <f t="shared" si="56"/>
        <v>21</v>
      </c>
      <c r="Y184" s="6">
        <v>19</v>
      </c>
    </row>
    <row r="185" spans="1:25" s="16" customFormat="1" ht="12" customHeight="1" x14ac:dyDescent="0.2">
      <c r="A185" s="73" t="s">
        <v>159</v>
      </c>
      <c r="B185" s="73"/>
      <c r="C185" s="11">
        <f t="shared" ref="C185:X185" si="57">SUM(C166:C175)</f>
        <v>21</v>
      </c>
      <c r="D185" s="11">
        <f t="shared" si="57"/>
        <v>14</v>
      </c>
      <c r="E185" s="11">
        <f t="shared" si="57"/>
        <v>14</v>
      </c>
      <c r="F185" s="11">
        <f t="shared" si="57"/>
        <v>21</v>
      </c>
      <c r="G185" s="11">
        <f t="shared" si="57"/>
        <v>15</v>
      </c>
      <c r="H185" s="11">
        <f t="shared" si="57"/>
        <v>16</v>
      </c>
      <c r="I185" s="11">
        <f t="shared" si="57"/>
        <v>15</v>
      </c>
      <c r="J185" s="11">
        <f t="shared" si="57"/>
        <v>10</v>
      </c>
      <c r="K185" s="11">
        <f t="shared" si="57"/>
        <v>11</v>
      </c>
      <c r="L185" s="11">
        <f t="shared" si="57"/>
        <v>27</v>
      </c>
      <c r="M185" s="11">
        <f t="shared" si="57"/>
        <v>25</v>
      </c>
      <c r="N185" s="11">
        <f t="shared" si="57"/>
        <v>25</v>
      </c>
      <c r="O185" s="11">
        <f t="shared" si="57"/>
        <v>25</v>
      </c>
      <c r="P185" s="11">
        <f t="shared" si="57"/>
        <v>29</v>
      </c>
      <c r="Q185" s="11">
        <f t="shared" si="57"/>
        <v>18</v>
      </c>
      <c r="R185" s="11">
        <f t="shared" si="57"/>
        <v>18</v>
      </c>
      <c r="S185" s="11">
        <f t="shared" si="57"/>
        <v>18</v>
      </c>
      <c r="T185" s="11">
        <f t="shared" si="57"/>
        <v>20</v>
      </c>
      <c r="U185" s="11">
        <f t="shared" si="57"/>
        <v>19</v>
      </c>
      <c r="V185" s="11">
        <f t="shared" si="57"/>
        <v>20</v>
      </c>
      <c r="W185" s="11">
        <f t="shared" si="57"/>
        <v>19</v>
      </c>
      <c r="X185" s="11">
        <f t="shared" si="57"/>
        <v>20</v>
      </c>
      <c r="Y185" s="11">
        <v>18</v>
      </c>
    </row>
    <row r="186" spans="1:25" s="16" customFormat="1" ht="12" customHeight="1" x14ac:dyDescent="0.2">
      <c r="A186" s="59"/>
      <c r="B186" s="59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s="16" customFormat="1" ht="12" customHeight="1" x14ac:dyDescent="0.2">
      <c r="A187" s="74" t="s">
        <v>162</v>
      </c>
      <c r="B187" s="74"/>
      <c r="C187" s="5">
        <f>+C188+C189+C190+C191+C192</f>
        <v>452</v>
      </c>
      <c r="D187" s="5">
        <f t="shared" ref="D187:X187" si="58">+D188+D189+D190+D191+D192</f>
        <v>405</v>
      </c>
      <c r="E187" s="5">
        <f t="shared" si="58"/>
        <v>401</v>
      </c>
      <c r="F187" s="5">
        <f t="shared" si="58"/>
        <v>287</v>
      </c>
      <c r="G187" s="5">
        <f t="shared" si="58"/>
        <v>255</v>
      </c>
      <c r="H187" s="5">
        <f t="shared" si="58"/>
        <v>214</v>
      </c>
      <c r="I187" s="5">
        <f t="shared" si="58"/>
        <v>212</v>
      </c>
      <c r="J187" s="5">
        <f t="shared" si="58"/>
        <v>226</v>
      </c>
      <c r="K187" s="5">
        <f t="shared" si="58"/>
        <v>229</v>
      </c>
      <c r="L187" s="5">
        <f t="shared" si="58"/>
        <v>284</v>
      </c>
      <c r="M187" s="5">
        <f t="shared" si="58"/>
        <v>264</v>
      </c>
      <c r="N187" s="5">
        <f t="shared" si="58"/>
        <v>296</v>
      </c>
      <c r="O187" s="5">
        <f t="shared" si="58"/>
        <v>295</v>
      </c>
      <c r="P187" s="5">
        <f t="shared" si="58"/>
        <v>271</v>
      </c>
      <c r="Q187" s="5">
        <f t="shared" si="58"/>
        <v>301</v>
      </c>
      <c r="R187" s="5">
        <f t="shared" si="58"/>
        <v>303</v>
      </c>
      <c r="S187" s="5">
        <f t="shared" si="58"/>
        <v>305</v>
      </c>
      <c r="T187" s="5">
        <f t="shared" si="58"/>
        <v>303</v>
      </c>
      <c r="U187" s="5">
        <f t="shared" si="58"/>
        <v>313</v>
      </c>
      <c r="V187" s="5">
        <f t="shared" si="58"/>
        <v>309</v>
      </c>
      <c r="W187" s="5">
        <f t="shared" si="58"/>
        <v>310</v>
      </c>
      <c r="X187" s="5">
        <f t="shared" si="58"/>
        <v>318</v>
      </c>
      <c r="Y187" s="5">
        <v>309</v>
      </c>
    </row>
    <row r="188" spans="1:25" s="16" customFormat="1" ht="12" customHeight="1" x14ac:dyDescent="0.2">
      <c r="A188" s="72" t="s">
        <v>163</v>
      </c>
      <c r="B188" s="72"/>
      <c r="C188" s="6">
        <f>+C149+C150+C153+C154</f>
        <v>95</v>
      </c>
      <c r="D188" s="6">
        <f t="shared" ref="D188:X188" si="59">+D149+D150+D153+D154</f>
        <v>89</v>
      </c>
      <c r="E188" s="6">
        <f t="shared" si="59"/>
        <v>88</v>
      </c>
      <c r="F188" s="6">
        <f t="shared" si="59"/>
        <v>58</v>
      </c>
      <c r="G188" s="6">
        <f t="shared" si="59"/>
        <v>53</v>
      </c>
      <c r="H188" s="6">
        <f t="shared" si="59"/>
        <v>40</v>
      </c>
      <c r="I188" s="6">
        <f t="shared" si="59"/>
        <v>45</v>
      </c>
      <c r="J188" s="6">
        <f t="shared" si="59"/>
        <v>42</v>
      </c>
      <c r="K188" s="6">
        <f t="shared" si="59"/>
        <v>43</v>
      </c>
      <c r="L188" s="6">
        <f t="shared" si="59"/>
        <v>56</v>
      </c>
      <c r="M188" s="6">
        <f t="shared" si="59"/>
        <v>52</v>
      </c>
      <c r="N188" s="6">
        <f t="shared" si="59"/>
        <v>55</v>
      </c>
      <c r="O188" s="6">
        <f t="shared" si="59"/>
        <v>54</v>
      </c>
      <c r="P188" s="6">
        <f t="shared" si="59"/>
        <v>50</v>
      </c>
      <c r="Q188" s="6">
        <f t="shared" si="59"/>
        <v>49</v>
      </c>
      <c r="R188" s="6">
        <f t="shared" si="59"/>
        <v>49</v>
      </c>
      <c r="S188" s="6">
        <f t="shared" si="59"/>
        <v>45</v>
      </c>
      <c r="T188" s="6">
        <f t="shared" si="59"/>
        <v>47</v>
      </c>
      <c r="U188" s="6">
        <f t="shared" si="59"/>
        <v>48</v>
      </c>
      <c r="V188" s="6">
        <f t="shared" si="59"/>
        <v>45</v>
      </c>
      <c r="W188" s="6">
        <f t="shared" si="59"/>
        <v>44</v>
      </c>
      <c r="X188" s="6">
        <f t="shared" si="59"/>
        <v>52</v>
      </c>
      <c r="Y188" s="6">
        <v>47</v>
      </c>
    </row>
    <row r="189" spans="1:25" s="16" customFormat="1" ht="12" customHeight="1" x14ac:dyDescent="0.2">
      <c r="A189" s="72" t="s">
        <v>164</v>
      </c>
      <c r="B189" s="72"/>
      <c r="C189" s="8">
        <f>+C56+C57+C78+C58+C59+C60+C61+C62+C63+C64+C65+C66</f>
        <v>110</v>
      </c>
      <c r="D189" s="8">
        <f t="shared" ref="D189:X189" si="60">+D56+D57+D78+D58+D59+D60+D61+D62+D63+D64+D65+D66</f>
        <v>104</v>
      </c>
      <c r="E189" s="8">
        <f t="shared" si="60"/>
        <v>106</v>
      </c>
      <c r="F189" s="8">
        <f t="shared" si="60"/>
        <v>84</v>
      </c>
      <c r="G189" s="8">
        <f t="shared" si="60"/>
        <v>74</v>
      </c>
      <c r="H189" s="8">
        <f t="shared" si="60"/>
        <v>60</v>
      </c>
      <c r="I189" s="8">
        <f t="shared" si="60"/>
        <v>57</v>
      </c>
      <c r="J189" s="8">
        <f t="shared" si="60"/>
        <v>59</v>
      </c>
      <c r="K189" s="8">
        <f t="shared" si="60"/>
        <v>60</v>
      </c>
      <c r="L189" s="8">
        <f t="shared" si="60"/>
        <v>66</v>
      </c>
      <c r="M189" s="8">
        <f t="shared" si="60"/>
        <v>63</v>
      </c>
      <c r="N189" s="8">
        <f t="shared" si="60"/>
        <v>71</v>
      </c>
      <c r="O189" s="8">
        <f t="shared" si="60"/>
        <v>72</v>
      </c>
      <c r="P189" s="8">
        <f t="shared" si="60"/>
        <v>67</v>
      </c>
      <c r="Q189" s="8">
        <f t="shared" si="60"/>
        <v>70</v>
      </c>
      <c r="R189" s="8">
        <f t="shared" si="60"/>
        <v>70</v>
      </c>
      <c r="S189" s="8">
        <f t="shared" si="60"/>
        <v>75</v>
      </c>
      <c r="T189" s="8">
        <f t="shared" si="60"/>
        <v>73</v>
      </c>
      <c r="U189" s="8">
        <f t="shared" si="60"/>
        <v>80</v>
      </c>
      <c r="V189" s="8">
        <f t="shared" si="60"/>
        <v>81</v>
      </c>
      <c r="W189" s="8">
        <f t="shared" si="60"/>
        <v>83</v>
      </c>
      <c r="X189" s="8">
        <f t="shared" si="60"/>
        <v>82</v>
      </c>
      <c r="Y189" s="8">
        <v>84</v>
      </c>
    </row>
    <row r="190" spans="1:25" s="16" customFormat="1" ht="12" customHeight="1" x14ac:dyDescent="0.2">
      <c r="A190" s="72" t="s">
        <v>165</v>
      </c>
      <c r="B190" s="72"/>
      <c r="C190" s="6">
        <f>+C118+C139+C119+C121+C124+C126+C127+C146+C128+C129+C130+C132+C133+C134+C135</f>
        <v>74</v>
      </c>
      <c r="D190" s="6">
        <f t="shared" ref="D190:X190" si="61">+D118+D139+D119+D121+D124+D126+D127+D146+D128+D129+D130+D132+D133+D134+D135</f>
        <v>72</v>
      </c>
      <c r="E190" s="6">
        <f t="shared" si="61"/>
        <v>72</v>
      </c>
      <c r="F190" s="6">
        <f t="shared" si="61"/>
        <v>45</v>
      </c>
      <c r="G190" s="6">
        <f t="shared" si="61"/>
        <v>46</v>
      </c>
      <c r="H190" s="6">
        <f t="shared" si="61"/>
        <v>37</v>
      </c>
      <c r="I190" s="6">
        <f t="shared" si="61"/>
        <v>33</v>
      </c>
      <c r="J190" s="6">
        <f t="shared" si="61"/>
        <v>45</v>
      </c>
      <c r="K190" s="6">
        <f t="shared" si="61"/>
        <v>42</v>
      </c>
      <c r="L190" s="6">
        <f t="shared" si="61"/>
        <v>54</v>
      </c>
      <c r="M190" s="6">
        <f t="shared" si="61"/>
        <v>50</v>
      </c>
      <c r="N190" s="6">
        <f t="shared" si="61"/>
        <v>56</v>
      </c>
      <c r="O190" s="6">
        <f t="shared" si="61"/>
        <v>54</v>
      </c>
      <c r="P190" s="6">
        <f t="shared" si="61"/>
        <v>43</v>
      </c>
      <c r="Q190" s="6">
        <f t="shared" si="61"/>
        <v>46</v>
      </c>
      <c r="R190" s="6">
        <f t="shared" si="61"/>
        <v>50</v>
      </c>
      <c r="S190" s="6">
        <f t="shared" si="61"/>
        <v>46</v>
      </c>
      <c r="T190" s="6">
        <f t="shared" si="61"/>
        <v>45</v>
      </c>
      <c r="U190" s="6">
        <f t="shared" si="61"/>
        <v>46</v>
      </c>
      <c r="V190" s="6">
        <f t="shared" si="61"/>
        <v>42</v>
      </c>
      <c r="W190" s="6">
        <f t="shared" si="61"/>
        <v>41</v>
      </c>
      <c r="X190" s="6">
        <f t="shared" si="61"/>
        <v>45</v>
      </c>
      <c r="Y190" s="6">
        <v>44</v>
      </c>
    </row>
    <row r="191" spans="1:25" s="16" customFormat="1" ht="12" customHeight="1" x14ac:dyDescent="0.2">
      <c r="A191" s="72" t="s">
        <v>166</v>
      </c>
      <c r="B191" s="72"/>
      <c r="C191" s="6">
        <f>+C69+C70+C71+C72+C73+C74+C75+C76+C77+C79+C80+C81+C82+C83+C84+C85+C86+C87+C88+C89+C90+C91+C92+C93+C94+C95+C96+C97+C98+C99+C100+C101+C102+C103+C104+C105+C106+C107+C108+C109+C110+C112+C113+C114+C115+C111</f>
        <v>104</v>
      </c>
      <c r="D191" s="6">
        <f t="shared" ref="D191:X191" si="62">+D69+D70+D71+D72+D73+D74+D75+D76+D77+D79+D80+D81+D82+D83+D84+D85+D86+D87+D88+D89+D90+D91+D92+D93+D94+D95+D96+D97+D98+D99+D100+D101+D102+D103+D104+D105+D106+D107+D108+D109+D110+D112+D113+D114+D115+D111</f>
        <v>79</v>
      </c>
      <c r="E191" s="6">
        <f t="shared" si="62"/>
        <v>77</v>
      </c>
      <c r="F191" s="6">
        <f t="shared" si="62"/>
        <v>63</v>
      </c>
      <c r="G191" s="6">
        <f t="shared" si="62"/>
        <v>51</v>
      </c>
      <c r="H191" s="6">
        <f t="shared" si="62"/>
        <v>46</v>
      </c>
      <c r="I191" s="6">
        <f t="shared" si="62"/>
        <v>48</v>
      </c>
      <c r="J191" s="6">
        <f t="shared" si="62"/>
        <v>56</v>
      </c>
      <c r="K191" s="6">
        <f t="shared" si="62"/>
        <v>59</v>
      </c>
      <c r="L191" s="6">
        <f t="shared" si="62"/>
        <v>74</v>
      </c>
      <c r="M191" s="6">
        <f t="shared" si="62"/>
        <v>69</v>
      </c>
      <c r="N191" s="6">
        <f t="shared" si="62"/>
        <v>78</v>
      </c>
      <c r="O191" s="6">
        <f t="shared" si="62"/>
        <v>82</v>
      </c>
      <c r="P191" s="6">
        <f t="shared" si="62"/>
        <v>84</v>
      </c>
      <c r="Q191" s="6">
        <f t="shared" si="62"/>
        <v>102</v>
      </c>
      <c r="R191" s="6">
        <f t="shared" si="62"/>
        <v>100</v>
      </c>
      <c r="S191" s="6">
        <f t="shared" si="62"/>
        <v>108</v>
      </c>
      <c r="T191" s="6">
        <f t="shared" si="62"/>
        <v>107</v>
      </c>
      <c r="U191" s="6">
        <f t="shared" si="62"/>
        <v>104</v>
      </c>
      <c r="V191" s="6">
        <f t="shared" si="62"/>
        <v>106</v>
      </c>
      <c r="W191" s="6">
        <f t="shared" si="62"/>
        <v>104</v>
      </c>
      <c r="X191" s="6">
        <f t="shared" si="62"/>
        <v>102</v>
      </c>
      <c r="Y191" s="6">
        <v>97</v>
      </c>
    </row>
    <row r="192" spans="1:25" s="16" customFormat="1" ht="12" customHeight="1" x14ac:dyDescent="0.2">
      <c r="A192" s="65" t="s">
        <v>160</v>
      </c>
      <c r="B192" s="65"/>
      <c r="C192" s="11">
        <f>+C151+C122+C123+C152+C125+C158</f>
        <v>69</v>
      </c>
      <c r="D192" s="11">
        <f t="shared" ref="D192:X192" si="63">+D151+D122+D123+D152+D125+D158</f>
        <v>61</v>
      </c>
      <c r="E192" s="11">
        <f t="shared" si="63"/>
        <v>58</v>
      </c>
      <c r="F192" s="11">
        <f t="shared" si="63"/>
        <v>37</v>
      </c>
      <c r="G192" s="11">
        <f t="shared" si="63"/>
        <v>31</v>
      </c>
      <c r="H192" s="11">
        <f t="shared" si="63"/>
        <v>31</v>
      </c>
      <c r="I192" s="11">
        <f t="shared" si="63"/>
        <v>29</v>
      </c>
      <c r="J192" s="11">
        <f t="shared" si="63"/>
        <v>24</v>
      </c>
      <c r="K192" s="11">
        <f t="shared" si="63"/>
        <v>25</v>
      </c>
      <c r="L192" s="11">
        <f t="shared" si="63"/>
        <v>34</v>
      </c>
      <c r="M192" s="11">
        <f t="shared" si="63"/>
        <v>30</v>
      </c>
      <c r="N192" s="11">
        <f t="shared" si="63"/>
        <v>36</v>
      </c>
      <c r="O192" s="11">
        <f t="shared" si="63"/>
        <v>33</v>
      </c>
      <c r="P192" s="11">
        <f t="shared" si="63"/>
        <v>27</v>
      </c>
      <c r="Q192" s="11">
        <f t="shared" si="63"/>
        <v>34</v>
      </c>
      <c r="R192" s="11">
        <f t="shared" si="63"/>
        <v>34</v>
      </c>
      <c r="S192" s="11">
        <f t="shared" si="63"/>
        <v>31</v>
      </c>
      <c r="T192" s="11">
        <f t="shared" si="63"/>
        <v>31</v>
      </c>
      <c r="U192" s="11">
        <f t="shared" si="63"/>
        <v>35</v>
      </c>
      <c r="V192" s="11">
        <f t="shared" si="63"/>
        <v>35</v>
      </c>
      <c r="W192" s="11">
        <f t="shared" si="63"/>
        <v>38</v>
      </c>
      <c r="X192" s="11">
        <f t="shared" si="63"/>
        <v>37</v>
      </c>
      <c r="Y192" s="11">
        <v>37</v>
      </c>
    </row>
    <row r="193" spans="1:25" s="16" customFormat="1" ht="12" customHeight="1" x14ac:dyDescent="0.2">
      <c r="A193" s="64"/>
      <c r="B193" s="6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s="16" customFormat="1" ht="12" customHeight="1" x14ac:dyDescent="0.2">
      <c r="A194" s="24" t="s">
        <v>167</v>
      </c>
      <c r="B194" s="24"/>
      <c r="C194" s="25">
        <f>+C177-C187</f>
        <v>85</v>
      </c>
      <c r="D194" s="25">
        <f t="shared" ref="D194:X194" si="64">+D177-D187</f>
        <v>61</v>
      </c>
      <c r="E194" s="25">
        <f t="shared" si="64"/>
        <v>62</v>
      </c>
      <c r="F194" s="25">
        <f t="shared" si="64"/>
        <v>60</v>
      </c>
      <c r="G194" s="25">
        <f t="shared" si="64"/>
        <v>56</v>
      </c>
      <c r="H194" s="25">
        <f t="shared" si="64"/>
        <v>53</v>
      </c>
      <c r="I194" s="25">
        <f t="shared" si="64"/>
        <v>49</v>
      </c>
      <c r="J194" s="25">
        <f t="shared" si="64"/>
        <v>40</v>
      </c>
      <c r="K194" s="25">
        <f t="shared" si="64"/>
        <v>40</v>
      </c>
      <c r="L194" s="25">
        <f t="shared" si="64"/>
        <v>74</v>
      </c>
      <c r="M194" s="25">
        <f t="shared" si="64"/>
        <v>68</v>
      </c>
      <c r="N194" s="25">
        <f t="shared" si="64"/>
        <v>69</v>
      </c>
      <c r="O194" s="25">
        <f t="shared" si="64"/>
        <v>68</v>
      </c>
      <c r="P194" s="25">
        <f t="shared" si="64"/>
        <v>71</v>
      </c>
      <c r="Q194" s="25">
        <f t="shared" si="64"/>
        <v>54</v>
      </c>
      <c r="R194" s="25">
        <f t="shared" si="64"/>
        <v>53</v>
      </c>
      <c r="S194" s="25">
        <f t="shared" si="64"/>
        <v>52</v>
      </c>
      <c r="T194" s="25">
        <f t="shared" si="64"/>
        <v>50</v>
      </c>
      <c r="U194" s="25">
        <f t="shared" si="64"/>
        <v>49</v>
      </c>
      <c r="V194" s="25">
        <f t="shared" si="64"/>
        <v>54</v>
      </c>
      <c r="W194" s="25">
        <f t="shared" si="64"/>
        <v>55</v>
      </c>
      <c r="X194" s="25">
        <f t="shared" si="64"/>
        <v>59</v>
      </c>
      <c r="Y194" s="25">
        <v>51</v>
      </c>
    </row>
    <row r="195" spans="1:25" s="20" customFormat="1" ht="12" customHeight="1" x14ac:dyDescent="0.2">
      <c r="A195" s="92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</row>
    <row r="196" spans="1:25" s="21" customFormat="1" ht="12" customHeight="1" x14ac:dyDescent="0.2">
      <c r="A196" s="93" t="s">
        <v>193</v>
      </c>
      <c r="B196" s="93"/>
      <c r="C196" s="93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</row>
    <row r="197" spans="1:25" s="21" customFormat="1" ht="12" customHeight="1" x14ac:dyDescent="0.2">
      <c r="A197" s="99" t="s">
        <v>171</v>
      </c>
      <c r="B197" s="99"/>
      <c r="C197" s="99"/>
      <c r="D197" s="99"/>
      <c r="E197" s="99"/>
      <c r="F197" s="99"/>
      <c r="G197" s="99"/>
      <c r="H197" s="9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</row>
    <row r="198" spans="1:25" s="21" customFormat="1" ht="12" customHeight="1" x14ac:dyDescent="0.2">
      <c r="A198" s="100"/>
      <c r="B198" s="100"/>
      <c r="C198" s="100"/>
      <c r="D198" s="100"/>
      <c r="E198" s="100"/>
      <c r="F198" s="100"/>
      <c r="G198" s="100"/>
      <c r="H198" s="100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</row>
    <row r="199" spans="1:25" ht="12" customHeight="1" x14ac:dyDescent="0.2">
      <c r="A199" s="101" t="s">
        <v>172</v>
      </c>
      <c r="B199" s="101"/>
      <c r="C199" s="101"/>
      <c r="D199" s="101"/>
      <c r="E199" s="101"/>
      <c r="F199" s="101"/>
      <c r="G199" s="101"/>
      <c r="H199" s="101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</row>
    <row r="200" spans="1:25" ht="12" customHeight="1" x14ac:dyDescent="0.2">
      <c r="A200" s="100"/>
      <c r="B200" s="100"/>
      <c r="C200" s="100"/>
      <c r="D200" s="100"/>
      <c r="E200" s="100"/>
      <c r="F200" s="100"/>
      <c r="G200" s="100"/>
      <c r="H200" s="100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</row>
    <row r="201" spans="1:25" ht="12" customHeight="1" x14ac:dyDescent="0.2">
      <c r="A201" s="88" t="s">
        <v>194</v>
      </c>
      <c r="B201" s="88"/>
      <c r="C201" s="88"/>
      <c r="D201" s="88"/>
      <c r="E201" s="88"/>
      <c r="F201" s="88"/>
      <c r="G201" s="88"/>
      <c r="H201" s="8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</row>
    <row r="202" spans="1:25" ht="12" customHeight="1" x14ac:dyDescent="0.2">
      <c r="A202" s="88" t="s">
        <v>173</v>
      </c>
      <c r="B202" s="88"/>
      <c r="C202" s="88"/>
      <c r="D202" s="88"/>
      <c r="E202" s="88"/>
      <c r="F202" s="88"/>
      <c r="G202" s="88"/>
      <c r="H202" s="8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</row>
  </sheetData>
  <mergeCells count="164">
    <mergeCell ref="A197:Y197"/>
    <mergeCell ref="A198:Y198"/>
    <mergeCell ref="A199:Y199"/>
    <mergeCell ref="A200:Y200"/>
    <mergeCell ref="A201:Y201"/>
    <mergeCell ref="A202:Y202"/>
    <mergeCell ref="A189:B189"/>
    <mergeCell ref="A190:B190"/>
    <mergeCell ref="A191:B191"/>
    <mergeCell ref="A182:B182"/>
    <mergeCell ref="A183:B183"/>
    <mergeCell ref="A184:B184"/>
    <mergeCell ref="A185:B185"/>
    <mergeCell ref="A187:B187"/>
    <mergeCell ref="A175:B175"/>
    <mergeCell ref="A177:B177"/>
    <mergeCell ref="A179:B179"/>
    <mergeCell ref="A180:B180"/>
    <mergeCell ref="A181:B181"/>
    <mergeCell ref="A169:B169"/>
    <mergeCell ref="A170:B170"/>
    <mergeCell ref="A171:B171"/>
    <mergeCell ref="A172:B172"/>
    <mergeCell ref="A173:B173"/>
    <mergeCell ref="A174:B174"/>
    <mergeCell ref="A162:B162"/>
    <mergeCell ref="A163:B163"/>
    <mergeCell ref="A165:B165"/>
    <mergeCell ref="A167:B167"/>
    <mergeCell ref="A168:B168"/>
    <mergeCell ref="A154:B154"/>
    <mergeCell ref="A156:B156"/>
    <mergeCell ref="A158:B158"/>
    <mergeCell ref="A160:B160"/>
    <mergeCell ref="A148:B148"/>
    <mergeCell ref="A150:B150"/>
    <mergeCell ref="A151:B151"/>
    <mergeCell ref="A152:B152"/>
    <mergeCell ref="A153:B153"/>
    <mergeCell ref="A149:B149"/>
    <mergeCell ref="A157:B157"/>
    <mergeCell ref="A141:B141"/>
    <mergeCell ref="A142:B142"/>
    <mergeCell ref="A143:B143"/>
    <mergeCell ref="A144:B144"/>
    <mergeCell ref="A145:B145"/>
    <mergeCell ref="A146:B146"/>
    <mergeCell ref="A133:B133"/>
    <mergeCell ref="A134:B134"/>
    <mergeCell ref="A135:B135"/>
    <mergeCell ref="A140:B140"/>
    <mergeCell ref="A138:B138"/>
    <mergeCell ref="A139:B139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4:B114"/>
    <mergeCell ref="A115:B115"/>
    <mergeCell ref="A117:B117"/>
    <mergeCell ref="A119:B119"/>
    <mergeCell ref="A120:B120"/>
    <mergeCell ref="A108:B108"/>
    <mergeCell ref="A109:B109"/>
    <mergeCell ref="A110:B110"/>
    <mergeCell ref="A111:B111"/>
    <mergeCell ref="A112:B112"/>
    <mergeCell ref="A113:B113"/>
    <mergeCell ref="A118:B118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5:B65"/>
    <mergeCell ref="A66:B66"/>
    <mergeCell ref="A68:B68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1:Y1"/>
    <mergeCell ref="A2:Y2"/>
    <mergeCell ref="A3:Y3"/>
    <mergeCell ref="A4:Y4"/>
    <mergeCell ref="A5:B5"/>
    <mergeCell ref="A27:B27"/>
    <mergeCell ref="A30:B30"/>
    <mergeCell ref="A31:B31"/>
    <mergeCell ref="A36:B36"/>
    <mergeCell ref="A15:B15"/>
    <mergeCell ref="A19:B19"/>
    <mergeCell ref="A21:B21"/>
    <mergeCell ref="A22:B22"/>
    <mergeCell ref="A23:B23"/>
    <mergeCell ref="A24:B24"/>
    <mergeCell ref="A161:B161"/>
    <mergeCell ref="A166:B166"/>
    <mergeCell ref="A178:B178"/>
    <mergeCell ref="A188:B188"/>
    <mergeCell ref="A195:Y195"/>
    <mergeCell ref="A196:Y196"/>
    <mergeCell ref="A6:B6"/>
    <mergeCell ref="A8:B8"/>
    <mergeCell ref="A10:B10"/>
    <mergeCell ref="A11:B11"/>
    <mergeCell ref="A37:B37"/>
    <mergeCell ref="A38:B38"/>
    <mergeCell ref="A52:B52"/>
    <mergeCell ref="A53:B53"/>
    <mergeCell ref="A55:B55"/>
    <mergeCell ref="A56:B56"/>
    <mergeCell ref="A57:B57"/>
    <mergeCell ref="A58:B58"/>
    <mergeCell ref="A40:B40"/>
    <mergeCell ref="A41:B41"/>
    <mergeCell ref="A42:B42"/>
    <mergeCell ref="A45:B45"/>
    <mergeCell ref="A50:B50"/>
    <mergeCell ref="A51:B51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2"/>
  <sheetViews>
    <sheetView zoomScaleNormal="100" workbookViewId="0">
      <pane ySplit="7" topLeftCell="A8" activePane="bottomLeft" state="frozen"/>
      <selection sqref="A1:H1"/>
      <selection pane="bottomLeft" sqref="A1:Y1"/>
    </sheetView>
  </sheetViews>
  <sheetFormatPr defaultColWidth="9.140625" defaultRowHeight="12" customHeight="1" x14ac:dyDescent="0.2"/>
  <cols>
    <col min="1" max="1" width="2.7109375" style="22" customWidth="1"/>
    <col min="2" max="2" width="26.28515625" style="22" customWidth="1"/>
    <col min="3" max="25" width="7.140625" style="23" customWidth="1"/>
    <col min="26" max="16384" width="9.140625" style="22"/>
  </cols>
  <sheetData>
    <row r="1" spans="1:25" s="27" customFormat="1" ht="12.75" customHeight="1" x14ac:dyDescent="0.2">
      <c r="A1" s="67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s="27" customFormat="1" ht="17.45" customHeight="1" x14ac:dyDescent="0.2">
      <c r="A2" s="67" t="s">
        <v>188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s="1" customFormat="1" ht="12.75" customHeight="1" x14ac:dyDescent="0.25">
      <c r="A3" s="69"/>
      <c r="B3" s="69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s="1" customFormat="1" ht="12.75" customHeight="1" x14ac:dyDescent="0.25">
      <c r="A4" s="102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68"/>
    </row>
    <row r="5" spans="1:25" s="36" customFormat="1" ht="12" customHeight="1" x14ac:dyDescent="0.2">
      <c r="A5" s="104"/>
      <c r="B5" s="104"/>
      <c r="C5" s="37">
        <v>2000</v>
      </c>
      <c r="D5" s="45">
        <v>2001</v>
      </c>
      <c r="E5" s="45" t="s">
        <v>175</v>
      </c>
      <c r="F5" s="45" t="s">
        <v>176</v>
      </c>
      <c r="G5" s="45">
        <v>2004</v>
      </c>
      <c r="H5" s="45" t="s">
        <v>177</v>
      </c>
      <c r="I5" s="45">
        <v>2006</v>
      </c>
      <c r="J5" s="45" t="s">
        <v>178</v>
      </c>
      <c r="K5" s="45" t="s">
        <v>179</v>
      </c>
      <c r="L5" s="45">
        <v>2009</v>
      </c>
      <c r="M5" s="45">
        <v>2010</v>
      </c>
      <c r="N5" s="45">
        <v>2011</v>
      </c>
      <c r="O5" s="45">
        <v>2012</v>
      </c>
      <c r="P5" s="45">
        <v>2013</v>
      </c>
      <c r="Q5" s="45">
        <v>2014</v>
      </c>
      <c r="R5" s="45">
        <v>2015</v>
      </c>
      <c r="S5" s="44">
        <v>2016</v>
      </c>
      <c r="T5" s="44">
        <v>2017</v>
      </c>
      <c r="U5" s="44">
        <v>2018</v>
      </c>
      <c r="V5" s="44">
        <v>2019</v>
      </c>
      <c r="W5" s="44">
        <v>2020</v>
      </c>
      <c r="X5" s="39">
        <v>2021</v>
      </c>
      <c r="Y5" s="39">
        <v>2022</v>
      </c>
    </row>
    <row r="6" spans="1:25" s="60" customFormat="1" ht="12" customHeight="1" x14ac:dyDescent="0.2">
      <c r="A6" s="78"/>
      <c r="B6" s="94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6"/>
      <c r="T6" s="46"/>
      <c r="U6" s="46"/>
      <c r="V6" s="46"/>
      <c r="W6" s="46"/>
      <c r="X6" s="42"/>
      <c r="Y6" s="42"/>
    </row>
    <row r="7" spans="1:25" s="28" customFormat="1" ht="12" customHeight="1" x14ac:dyDescent="0.2">
      <c r="A7" s="63"/>
      <c r="B7" s="6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5"/>
      <c r="T7" s="35"/>
      <c r="U7" s="35"/>
      <c r="V7" s="35"/>
      <c r="W7" s="35"/>
      <c r="X7" s="62"/>
      <c r="Y7" s="62"/>
    </row>
    <row r="8" spans="1:25" s="18" customFormat="1" ht="12" customHeight="1" x14ac:dyDescent="0.2">
      <c r="A8" s="82" t="s">
        <v>0</v>
      </c>
      <c r="B8" s="82"/>
      <c r="C8" s="2">
        <f t="shared" ref="C8:X8" si="0">C10+C21+C36+C40+C50</f>
        <v>524</v>
      </c>
      <c r="D8" s="2">
        <f t="shared" si="0"/>
        <v>468</v>
      </c>
      <c r="E8" s="2">
        <f t="shared" si="0"/>
        <v>446</v>
      </c>
      <c r="F8" s="2">
        <f t="shared" si="0"/>
        <v>447</v>
      </c>
      <c r="G8" s="2">
        <f t="shared" si="0"/>
        <v>413</v>
      </c>
      <c r="H8" s="2">
        <f t="shared" si="0"/>
        <v>414</v>
      </c>
      <c r="I8" s="2">
        <f t="shared" si="0"/>
        <v>395</v>
      </c>
      <c r="J8" s="2">
        <f t="shared" si="0"/>
        <v>390</v>
      </c>
      <c r="K8" s="2">
        <f t="shared" si="0"/>
        <v>364</v>
      </c>
      <c r="L8" s="2">
        <f t="shared" si="0"/>
        <v>396</v>
      </c>
      <c r="M8" s="2">
        <f t="shared" si="0"/>
        <v>375</v>
      </c>
      <c r="N8" s="2">
        <f t="shared" si="0"/>
        <v>361</v>
      </c>
      <c r="O8" s="2">
        <f t="shared" si="0"/>
        <v>357</v>
      </c>
      <c r="P8" s="2">
        <f t="shared" si="0"/>
        <v>342</v>
      </c>
      <c r="Q8" s="2">
        <f t="shared" si="0"/>
        <v>334</v>
      </c>
      <c r="R8" s="2">
        <f t="shared" si="0"/>
        <v>334</v>
      </c>
      <c r="S8" s="2">
        <f t="shared" si="0"/>
        <v>310</v>
      </c>
      <c r="T8" s="2">
        <f t="shared" si="0"/>
        <v>319</v>
      </c>
      <c r="U8" s="2">
        <f t="shared" si="0"/>
        <v>319</v>
      </c>
      <c r="V8" s="2">
        <f t="shared" si="0"/>
        <v>304</v>
      </c>
      <c r="W8" s="2">
        <f t="shared" si="0"/>
        <v>283</v>
      </c>
      <c r="X8" s="2">
        <f t="shared" si="0"/>
        <v>272</v>
      </c>
      <c r="Y8" s="2">
        <v>271</v>
      </c>
    </row>
    <row r="9" spans="1:25" s="18" customFormat="1" ht="12" customHeight="1" x14ac:dyDescent="0.2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19" customFormat="1" ht="12" customHeight="1" x14ac:dyDescent="0.2">
      <c r="A10" s="74" t="s">
        <v>1</v>
      </c>
      <c r="B10" s="74"/>
      <c r="C10" s="5">
        <f t="shared" ref="C10:X10" si="1">C11+C15+C19</f>
        <v>142</v>
      </c>
      <c r="D10" s="5">
        <f t="shared" si="1"/>
        <v>119</v>
      </c>
      <c r="E10" s="5">
        <f t="shared" si="1"/>
        <v>117</v>
      </c>
      <c r="F10" s="5">
        <f t="shared" si="1"/>
        <v>118</v>
      </c>
      <c r="G10" s="5">
        <f t="shared" si="1"/>
        <v>106</v>
      </c>
      <c r="H10" s="5">
        <f t="shared" si="1"/>
        <v>104</v>
      </c>
      <c r="I10" s="5">
        <f t="shared" si="1"/>
        <v>100</v>
      </c>
      <c r="J10" s="5">
        <f t="shared" si="1"/>
        <v>100</v>
      </c>
      <c r="K10" s="5">
        <f t="shared" si="1"/>
        <v>87</v>
      </c>
      <c r="L10" s="5">
        <f t="shared" si="1"/>
        <v>89</v>
      </c>
      <c r="M10" s="5">
        <f t="shared" si="1"/>
        <v>86</v>
      </c>
      <c r="N10" s="5">
        <f t="shared" si="1"/>
        <v>79</v>
      </c>
      <c r="O10" s="5">
        <f t="shared" si="1"/>
        <v>70</v>
      </c>
      <c r="P10" s="5">
        <f t="shared" si="1"/>
        <v>68</v>
      </c>
      <c r="Q10" s="5">
        <f t="shared" si="1"/>
        <v>62</v>
      </c>
      <c r="R10" s="5">
        <f t="shared" si="1"/>
        <v>64</v>
      </c>
      <c r="S10" s="5">
        <f t="shared" si="1"/>
        <v>60</v>
      </c>
      <c r="T10" s="5">
        <f t="shared" si="1"/>
        <v>73</v>
      </c>
      <c r="U10" s="5">
        <f t="shared" si="1"/>
        <v>75</v>
      </c>
      <c r="V10" s="5">
        <f t="shared" si="1"/>
        <v>68</v>
      </c>
      <c r="W10" s="5">
        <f t="shared" si="1"/>
        <v>63</v>
      </c>
      <c r="X10" s="5">
        <f t="shared" si="1"/>
        <v>59</v>
      </c>
      <c r="Y10" s="5">
        <v>60</v>
      </c>
    </row>
    <row r="11" spans="1:25" s="16" customFormat="1" ht="12" customHeight="1" x14ac:dyDescent="0.2">
      <c r="A11" s="72" t="s">
        <v>2</v>
      </c>
      <c r="B11" s="72"/>
      <c r="C11" s="6">
        <f t="shared" ref="C11:X11" si="2">C12+C13+C14</f>
        <v>63</v>
      </c>
      <c r="D11" s="6">
        <f t="shared" si="2"/>
        <v>49</v>
      </c>
      <c r="E11" s="6">
        <f t="shared" si="2"/>
        <v>47</v>
      </c>
      <c r="F11" s="6">
        <f t="shared" si="2"/>
        <v>52</v>
      </c>
      <c r="G11" s="6">
        <f t="shared" si="2"/>
        <v>47</v>
      </c>
      <c r="H11" s="6">
        <f t="shared" si="2"/>
        <v>44</v>
      </c>
      <c r="I11" s="6">
        <f t="shared" si="2"/>
        <v>43</v>
      </c>
      <c r="J11" s="6">
        <f t="shared" si="2"/>
        <v>41</v>
      </c>
      <c r="K11" s="6">
        <f t="shared" si="2"/>
        <v>32</v>
      </c>
      <c r="L11" s="6">
        <f t="shared" si="2"/>
        <v>32</v>
      </c>
      <c r="M11" s="6">
        <f t="shared" si="2"/>
        <v>29</v>
      </c>
      <c r="N11" s="6">
        <f t="shared" si="2"/>
        <v>30</v>
      </c>
      <c r="O11" s="6">
        <f t="shared" si="2"/>
        <v>25</v>
      </c>
      <c r="P11" s="6">
        <f t="shared" si="2"/>
        <v>25</v>
      </c>
      <c r="Q11" s="6">
        <f t="shared" si="2"/>
        <v>23</v>
      </c>
      <c r="R11" s="6">
        <f t="shared" si="2"/>
        <v>25</v>
      </c>
      <c r="S11" s="6">
        <f t="shared" si="2"/>
        <v>20</v>
      </c>
      <c r="T11" s="6">
        <f t="shared" si="2"/>
        <v>24</v>
      </c>
      <c r="U11" s="6">
        <f t="shared" si="2"/>
        <v>28</v>
      </c>
      <c r="V11" s="6">
        <f t="shared" si="2"/>
        <v>24</v>
      </c>
      <c r="W11" s="6">
        <f t="shared" si="2"/>
        <v>25</v>
      </c>
      <c r="X11" s="6">
        <f t="shared" si="2"/>
        <v>23</v>
      </c>
      <c r="Y11" s="6">
        <v>23</v>
      </c>
    </row>
    <row r="12" spans="1:25" s="16" customFormat="1" ht="12" customHeight="1" x14ac:dyDescent="0.2">
      <c r="A12" s="7"/>
      <c r="B12" s="8" t="s">
        <v>3</v>
      </c>
      <c r="C12" s="6">
        <f>C166+C167+C169+C174+C175</f>
        <v>23</v>
      </c>
      <c r="D12" s="6">
        <f t="shared" ref="D12:X12" si="3">D166+D167+D169+D174+D175</f>
        <v>15</v>
      </c>
      <c r="E12" s="6">
        <f t="shared" si="3"/>
        <v>15</v>
      </c>
      <c r="F12" s="6">
        <f t="shared" si="3"/>
        <v>15</v>
      </c>
      <c r="G12" s="6">
        <f t="shared" si="3"/>
        <v>13</v>
      </c>
      <c r="H12" s="6">
        <f t="shared" si="3"/>
        <v>14</v>
      </c>
      <c r="I12" s="6">
        <f t="shared" si="3"/>
        <v>14</v>
      </c>
      <c r="J12" s="6">
        <f t="shared" si="3"/>
        <v>14</v>
      </c>
      <c r="K12" s="6">
        <f t="shared" si="3"/>
        <v>12</v>
      </c>
      <c r="L12" s="6">
        <f t="shared" si="3"/>
        <v>9</v>
      </c>
      <c r="M12" s="6">
        <f t="shared" si="3"/>
        <v>9</v>
      </c>
      <c r="N12" s="6">
        <f t="shared" si="3"/>
        <v>13</v>
      </c>
      <c r="O12" s="6">
        <f t="shared" si="3"/>
        <v>11</v>
      </c>
      <c r="P12" s="6">
        <f t="shared" si="3"/>
        <v>13</v>
      </c>
      <c r="Q12" s="6">
        <f t="shared" si="3"/>
        <v>12</v>
      </c>
      <c r="R12" s="6">
        <f t="shared" si="3"/>
        <v>12</v>
      </c>
      <c r="S12" s="6">
        <f t="shared" si="3"/>
        <v>8</v>
      </c>
      <c r="T12" s="6">
        <f t="shared" si="3"/>
        <v>8</v>
      </c>
      <c r="U12" s="6">
        <f t="shared" si="3"/>
        <v>9</v>
      </c>
      <c r="V12" s="6">
        <f t="shared" si="3"/>
        <v>9</v>
      </c>
      <c r="W12" s="6">
        <f t="shared" si="3"/>
        <v>10</v>
      </c>
      <c r="X12" s="6">
        <f t="shared" si="3"/>
        <v>10</v>
      </c>
      <c r="Y12" s="6">
        <v>10</v>
      </c>
    </row>
    <row r="13" spans="1:25" s="16" customFormat="1" ht="12" customHeight="1" x14ac:dyDescent="0.2">
      <c r="A13" s="7"/>
      <c r="B13" s="8" t="s">
        <v>4</v>
      </c>
      <c r="C13" s="6">
        <f>+C170</f>
        <v>26</v>
      </c>
      <c r="D13" s="6">
        <f t="shared" ref="D13:X13" si="4">+D170</f>
        <v>24</v>
      </c>
      <c r="E13" s="6">
        <f t="shared" si="4"/>
        <v>22</v>
      </c>
      <c r="F13" s="6">
        <f t="shared" si="4"/>
        <v>26</v>
      </c>
      <c r="G13" s="6">
        <f t="shared" si="4"/>
        <v>24</v>
      </c>
      <c r="H13" s="6">
        <f t="shared" si="4"/>
        <v>20</v>
      </c>
      <c r="I13" s="6">
        <f t="shared" si="4"/>
        <v>20</v>
      </c>
      <c r="J13" s="6">
        <f t="shared" si="4"/>
        <v>19</v>
      </c>
      <c r="K13" s="6">
        <f t="shared" si="4"/>
        <v>14</v>
      </c>
      <c r="L13" s="6">
        <f t="shared" si="4"/>
        <v>17</v>
      </c>
      <c r="M13" s="6">
        <f t="shared" si="4"/>
        <v>14</v>
      </c>
      <c r="N13" s="6">
        <f t="shared" si="4"/>
        <v>11</v>
      </c>
      <c r="O13" s="6">
        <f t="shared" si="4"/>
        <v>8</v>
      </c>
      <c r="P13" s="6">
        <f t="shared" si="4"/>
        <v>8</v>
      </c>
      <c r="Q13" s="6">
        <f t="shared" si="4"/>
        <v>7</v>
      </c>
      <c r="R13" s="6">
        <f t="shared" si="4"/>
        <v>9</v>
      </c>
      <c r="S13" s="6">
        <f t="shared" si="4"/>
        <v>9</v>
      </c>
      <c r="T13" s="6">
        <f t="shared" si="4"/>
        <v>11</v>
      </c>
      <c r="U13" s="6">
        <f t="shared" si="4"/>
        <v>13</v>
      </c>
      <c r="V13" s="6">
        <f t="shared" si="4"/>
        <v>10</v>
      </c>
      <c r="W13" s="6">
        <f t="shared" si="4"/>
        <v>10</v>
      </c>
      <c r="X13" s="6">
        <f t="shared" si="4"/>
        <v>9</v>
      </c>
      <c r="Y13" s="6">
        <v>9</v>
      </c>
    </row>
    <row r="14" spans="1:25" s="16" customFormat="1" ht="12" customHeight="1" x14ac:dyDescent="0.2">
      <c r="A14" s="7"/>
      <c r="B14" s="9" t="s">
        <v>5</v>
      </c>
      <c r="C14" s="6">
        <f>C168+C171+C172+C173</f>
        <v>14</v>
      </c>
      <c r="D14" s="6">
        <f t="shared" ref="D14:X14" si="5">D168+D171+D172+D173</f>
        <v>10</v>
      </c>
      <c r="E14" s="6">
        <f t="shared" si="5"/>
        <v>10</v>
      </c>
      <c r="F14" s="6">
        <f t="shared" si="5"/>
        <v>11</v>
      </c>
      <c r="G14" s="6">
        <f t="shared" si="5"/>
        <v>10</v>
      </c>
      <c r="H14" s="6">
        <f t="shared" si="5"/>
        <v>10</v>
      </c>
      <c r="I14" s="6">
        <f t="shared" si="5"/>
        <v>9</v>
      </c>
      <c r="J14" s="6">
        <f t="shared" si="5"/>
        <v>8</v>
      </c>
      <c r="K14" s="6">
        <f t="shared" si="5"/>
        <v>6</v>
      </c>
      <c r="L14" s="6">
        <f t="shared" si="5"/>
        <v>6</v>
      </c>
      <c r="M14" s="6">
        <f t="shared" si="5"/>
        <v>6</v>
      </c>
      <c r="N14" s="6">
        <f t="shared" si="5"/>
        <v>6</v>
      </c>
      <c r="O14" s="6">
        <f t="shared" si="5"/>
        <v>6</v>
      </c>
      <c r="P14" s="6">
        <f t="shared" si="5"/>
        <v>4</v>
      </c>
      <c r="Q14" s="6">
        <f t="shared" si="5"/>
        <v>4</v>
      </c>
      <c r="R14" s="6">
        <f t="shared" si="5"/>
        <v>4</v>
      </c>
      <c r="S14" s="6">
        <f t="shared" si="5"/>
        <v>3</v>
      </c>
      <c r="T14" s="6">
        <f t="shared" si="5"/>
        <v>5</v>
      </c>
      <c r="U14" s="6">
        <f t="shared" si="5"/>
        <v>6</v>
      </c>
      <c r="V14" s="6">
        <f t="shared" si="5"/>
        <v>5</v>
      </c>
      <c r="W14" s="6">
        <f t="shared" si="5"/>
        <v>5</v>
      </c>
      <c r="X14" s="6">
        <f t="shared" si="5"/>
        <v>4</v>
      </c>
      <c r="Y14" s="6">
        <v>4</v>
      </c>
    </row>
    <row r="15" spans="1:25" s="16" customFormat="1" ht="12" customHeight="1" x14ac:dyDescent="0.2">
      <c r="A15" s="72" t="s">
        <v>6</v>
      </c>
      <c r="B15" s="72"/>
      <c r="C15" s="6">
        <f t="shared" ref="C15:X15" si="6">C16+C17+C18</f>
        <v>53</v>
      </c>
      <c r="D15" s="6">
        <f t="shared" si="6"/>
        <v>49</v>
      </c>
      <c r="E15" s="6">
        <f t="shared" si="6"/>
        <v>47</v>
      </c>
      <c r="F15" s="6">
        <f t="shared" si="6"/>
        <v>44</v>
      </c>
      <c r="G15" s="6">
        <f t="shared" si="6"/>
        <v>41</v>
      </c>
      <c r="H15" s="6">
        <f t="shared" si="6"/>
        <v>42</v>
      </c>
      <c r="I15" s="6">
        <f t="shared" si="6"/>
        <v>40</v>
      </c>
      <c r="J15" s="6">
        <f t="shared" si="6"/>
        <v>41</v>
      </c>
      <c r="K15" s="6">
        <f t="shared" si="6"/>
        <v>38</v>
      </c>
      <c r="L15" s="6">
        <f t="shared" si="6"/>
        <v>40</v>
      </c>
      <c r="M15" s="6">
        <f t="shared" si="6"/>
        <v>40</v>
      </c>
      <c r="N15" s="6">
        <f t="shared" si="6"/>
        <v>35</v>
      </c>
      <c r="O15" s="6">
        <f t="shared" si="6"/>
        <v>33</v>
      </c>
      <c r="P15" s="6">
        <f t="shared" si="6"/>
        <v>30</v>
      </c>
      <c r="Q15" s="6">
        <f t="shared" si="6"/>
        <v>29</v>
      </c>
      <c r="R15" s="6">
        <f t="shared" si="6"/>
        <v>29</v>
      </c>
      <c r="S15" s="6">
        <f t="shared" si="6"/>
        <v>30</v>
      </c>
      <c r="T15" s="6">
        <f t="shared" si="6"/>
        <v>34</v>
      </c>
      <c r="U15" s="6">
        <f t="shared" si="6"/>
        <v>32</v>
      </c>
      <c r="V15" s="6">
        <f t="shared" si="6"/>
        <v>31</v>
      </c>
      <c r="W15" s="6">
        <f t="shared" si="6"/>
        <v>26</v>
      </c>
      <c r="X15" s="6">
        <f t="shared" si="6"/>
        <v>23</v>
      </c>
      <c r="Y15" s="6">
        <v>25</v>
      </c>
    </row>
    <row r="16" spans="1:25" s="16" customFormat="1" ht="12" customHeight="1" x14ac:dyDescent="0.2">
      <c r="A16" s="7"/>
      <c r="B16" s="8" t="s">
        <v>7</v>
      </c>
      <c r="C16" s="6">
        <f>+C162</f>
        <v>17</v>
      </c>
      <c r="D16" s="6">
        <f t="shared" ref="D16:X16" si="7">+D162</f>
        <v>17</v>
      </c>
      <c r="E16" s="6">
        <f t="shared" si="7"/>
        <v>18</v>
      </c>
      <c r="F16" s="6">
        <f t="shared" si="7"/>
        <v>15</v>
      </c>
      <c r="G16" s="6">
        <f t="shared" si="7"/>
        <v>12</v>
      </c>
      <c r="H16" s="6">
        <f t="shared" si="7"/>
        <v>12</v>
      </c>
      <c r="I16" s="6">
        <f t="shared" si="7"/>
        <v>14</v>
      </c>
      <c r="J16" s="6">
        <f t="shared" si="7"/>
        <v>14</v>
      </c>
      <c r="K16" s="6">
        <f t="shared" si="7"/>
        <v>14</v>
      </c>
      <c r="L16" s="6">
        <f t="shared" si="7"/>
        <v>12</v>
      </c>
      <c r="M16" s="6">
        <f t="shared" si="7"/>
        <v>11</v>
      </c>
      <c r="N16" s="6">
        <f t="shared" si="7"/>
        <v>7</v>
      </c>
      <c r="O16" s="6">
        <f t="shared" si="7"/>
        <v>7</v>
      </c>
      <c r="P16" s="6">
        <f t="shared" si="7"/>
        <v>6</v>
      </c>
      <c r="Q16" s="6">
        <f t="shared" si="7"/>
        <v>6</v>
      </c>
      <c r="R16" s="6">
        <f t="shared" si="7"/>
        <v>7</v>
      </c>
      <c r="S16" s="6">
        <f t="shared" si="7"/>
        <v>8</v>
      </c>
      <c r="T16" s="6">
        <f t="shared" si="7"/>
        <v>8</v>
      </c>
      <c r="U16" s="6">
        <f t="shared" si="7"/>
        <v>8</v>
      </c>
      <c r="V16" s="6">
        <f t="shared" si="7"/>
        <v>5</v>
      </c>
      <c r="W16" s="6">
        <f t="shared" si="7"/>
        <v>4</v>
      </c>
      <c r="X16" s="6">
        <f t="shared" si="7"/>
        <v>4</v>
      </c>
      <c r="Y16" s="6">
        <v>4</v>
      </c>
    </row>
    <row r="17" spans="1:25" s="16" customFormat="1" ht="12" customHeight="1" x14ac:dyDescent="0.2">
      <c r="A17" s="7"/>
      <c r="B17" s="8" t="s">
        <v>8</v>
      </c>
      <c r="C17" s="6">
        <f>+C161</f>
        <v>13</v>
      </c>
      <c r="D17" s="6">
        <f t="shared" ref="D17:X17" si="8">+D161</f>
        <v>12</v>
      </c>
      <c r="E17" s="6">
        <f t="shared" si="8"/>
        <v>8</v>
      </c>
      <c r="F17" s="6">
        <f t="shared" si="8"/>
        <v>8</v>
      </c>
      <c r="G17" s="6">
        <f t="shared" si="8"/>
        <v>9</v>
      </c>
      <c r="H17" s="6">
        <f t="shared" si="8"/>
        <v>9</v>
      </c>
      <c r="I17" s="6">
        <f t="shared" si="8"/>
        <v>8</v>
      </c>
      <c r="J17" s="6">
        <f t="shared" si="8"/>
        <v>6</v>
      </c>
      <c r="K17" s="6">
        <f t="shared" si="8"/>
        <v>7</v>
      </c>
      <c r="L17" s="6">
        <f t="shared" si="8"/>
        <v>9</v>
      </c>
      <c r="M17" s="6">
        <f t="shared" si="8"/>
        <v>8</v>
      </c>
      <c r="N17" s="6">
        <f t="shared" si="8"/>
        <v>7</v>
      </c>
      <c r="O17" s="6">
        <f t="shared" si="8"/>
        <v>6</v>
      </c>
      <c r="P17" s="6">
        <f t="shared" si="8"/>
        <v>7</v>
      </c>
      <c r="Q17" s="6">
        <f t="shared" si="8"/>
        <v>6</v>
      </c>
      <c r="R17" s="6">
        <f t="shared" si="8"/>
        <v>6</v>
      </c>
      <c r="S17" s="6">
        <f t="shared" si="8"/>
        <v>5</v>
      </c>
      <c r="T17" s="6">
        <f t="shared" si="8"/>
        <v>7</v>
      </c>
      <c r="U17" s="6">
        <f t="shared" si="8"/>
        <v>5</v>
      </c>
      <c r="V17" s="6">
        <f t="shared" si="8"/>
        <v>7</v>
      </c>
      <c r="W17" s="6">
        <f t="shared" si="8"/>
        <v>6</v>
      </c>
      <c r="X17" s="6">
        <f t="shared" si="8"/>
        <v>6</v>
      </c>
      <c r="Y17" s="6">
        <v>7</v>
      </c>
    </row>
    <row r="18" spans="1:25" s="16" customFormat="1" ht="12" customHeight="1" x14ac:dyDescent="0.2">
      <c r="A18" s="10"/>
      <c r="B18" s="8" t="s">
        <v>9</v>
      </c>
      <c r="C18" s="6">
        <f>C163</f>
        <v>23</v>
      </c>
      <c r="D18" s="6">
        <f t="shared" ref="D18:X18" si="9">D163</f>
        <v>20</v>
      </c>
      <c r="E18" s="6">
        <f t="shared" si="9"/>
        <v>21</v>
      </c>
      <c r="F18" s="6">
        <f t="shared" si="9"/>
        <v>21</v>
      </c>
      <c r="G18" s="6">
        <f t="shared" si="9"/>
        <v>20</v>
      </c>
      <c r="H18" s="6">
        <f t="shared" si="9"/>
        <v>21</v>
      </c>
      <c r="I18" s="6">
        <f t="shared" si="9"/>
        <v>18</v>
      </c>
      <c r="J18" s="6">
        <f t="shared" si="9"/>
        <v>21</v>
      </c>
      <c r="K18" s="6">
        <f t="shared" si="9"/>
        <v>17</v>
      </c>
      <c r="L18" s="6">
        <f t="shared" si="9"/>
        <v>19</v>
      </c>
      <c r="M18" s="6">
        <f t="shared" si="9"/>
        <v>21</v>
      </c>
      <c r="N18" s="6">
        <f t="shared" si="9"/>
        <v>21</v>
      </c>
      <c r="O18" s="6">
        <f t="shared" si="9"/>
        <v>20</v>
      </c>
      <c r="P18" s="6">
        <f t="shared" si="9"/>
        <v>17</v>
      </c>
      <c r="Q18" s="6">
        <f t="shared" si="9"/>
        <v>17</v>
      </c>
      <c r="R18" s="6">
        <f t="shared" si="9"/>
        <v>16</v>
      </c>
      <c r="S18" s="6">
        <f t="shared" si="9"/>
        <v>17</v>
      </c>
      <c r="T18" s="6">
        <f t="shared" si="9"/>
        <v>19</v>
      </c>
      <c r="U18" s="6">
        <f t="shared" si="9"/>
        <v>19</v>
      </c>
      <c r="V18" s="6">
        <f t="shared" si="9"/>
        <v>19</v>
      </c>
      <c r="W18" s="6">
        <f t="shared" si="9"/>
        <v>16</v>
      </c>
      <c r="X18" s="6">
        <f t="shared" si="9"/>
        <v>13</v>
      </c>
      <c r="Y18" s="6">
        <v>14</v>
      </c>
    </row>
    <row r="19" spans="1:25" s="16" customFormat="1" ht="12" customHeight="1" x14ac:dyDescent="0.2">
      <c r="A19" s="73" t="s">
        <v>10</v>
      </c>
      <c r="B19" s="73"/>
      <c r="C19" s="11">
        <f>C157+C158</f>
        <v>26</v>
      </c>
      <c r="D19" s="11">
        <f t="shared" ref="D19:X19" si="10">D157+D158</f>
        <v>21</v>
      </c>
      <c r="E19" s="11">
        <f t="shared" si="10"/>
        <v>23</v>
      </c>
      <c r="F19" s="11">
        <f t="shared" si="10"/>
        <v>22</v>
      </c>
      <c r="G19" s="11">
        <f t="shared" si="10"/>
        <v>18</v>
      </c>
      <c r="H19" s="11">
        <f t="shared" si="10"/>
        <v>18</v>
      </c>
      <c r="I19" s="11">
        <f t="shared" si="10"/>
        <v>17</v>
      </c>
      <c r="J19" s="11">
        <f t="shared" si="10"/>
        <v>18</v>
      </c>
      <c r="K19" s="11">
        <f t="shared" si="10"/>
        <v>17</v>
      </c>
      <c r="L19" s="11">
        <f t="shared" si="10"/>
        <v>17</v>
      </c>
      <c r="M19" s="11">
        <f t="shared" si="10"/>
        <v>17</v>
      </c>
      <c r="N19" s="11">
        <f t="shared" si="10"/>
        <v>14</v>
      </c>
      <c r="O19" s="11">
        <f t="shared" si="10"/>
        <v>12</v>
      </c>
      <c r="P19" s="11">
        <f t="shared" si="10"/>
        <v>13</v>
      </c>
      <c r="Q19" s="11">
        <f t="shared" si="10"/>
        <v>10</v>
      </c>
      <c r="R19" s="11">
        <f t="shared" si="10"/>
        <v>10</v>
      </c>
      <c r="S19" s="11">
        <f t="shared" si="10"/>
        <v>10</v>
      </c>
      <c r="T19" s="11">
        <f t="shared" si="10"/>
        <v>15</v>
      </c>
      <c r="U19" s="11">
        <f t="shared" si="10"/>
        <v>15</v>
      </c>
      <c r="V19" s="11">
        <f t="shared" si="10"/>
        <v>13</v>
      </c>
      <c r="W19" s="11">
        <f t="shared" si="10"/>
        <v>12</v>
      </c>
      <c r="X19" s="11">
        <f t="shared" si="10"/>
        <v>13</v>
      </c>
      <c r="Y19" s="11">
        <v>12</v>
      </c>
    </row>
    <row r="20" spans="1:25" s="16" customFormat="1" ht="12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9" customFormat="1" ht="12" customHeight="1" x14ac:dyDescent="0.2">
      <c r="A21" s="74" t="s">
        <v>11</v>
      </c>
      <c r="B21" s="74"/>
      <c r="C21" s="5">
        <f t="shared" ref="C21:X21" si="11">C22+C23+C24+C27+C30+C31</f>
        <v>145</v>
      </c>
      <c r="D21" s="5">
        <f t="shared" si="11"/>
        <v>132</v>
      </c>
      <c r="E21" s="5">
        <f t="shared" si="11"/>
        <v>122</v>
      </c>
      <c r="F21" s="5">
        <f t="shared" si="11"/>
        <v>119</v>
      </c>
      <c r="G21" s="5">
        <f t="shared" si="11"/>
        <v>114</v>
      </c>
      <c r="H21" s="5">
        <f t="shared" si="11"/>
        <v>118</v>
      </c>
      <c r="I21" s="5">
        <f t="shared" si="11"/>
        <v>113</v>
      </c>
      <c r="J21" s="5">
        <f t="shared" si="11"/>
        <v>107</v>
      </c>
      <c r="K21" s="5">
        <f t="shared" si="11"/>
        <v>100</v>
      </c>
      <c r="L21" s="5">
        <f t="shared" si="11"/>
        <v>111</v>
      </c>
      <c r="M21" s="5">
        <f t="shared" si="11"/>
        <v>102</v>
      </c>
      <c r="N21" s="5">
        <f t="shared" si="11"/>
        <v>96</v>
      </c>
      <c r="O21" s="5">
        <f t="shared" si="11"/>
        <v>101</v>
      </c>
      <c r="P21" s="5">
        <f t="shared" si="11"/>
        <v>97</v>
      </c>
      <c r="Q21" s="5">
        <f t="shared" si="11"/>
        <v>90</v>
      </c>
      <c r="R21" s="5">
        <f t="shared" si="11"/>
        <v>87</v>
      </c>
      <c r="S21" s="5">
        <f t="shared" si="11"/>
        <v>72</v>
      </c>
      <c r="T21" s="5">
        <f t="shared" si="11"/>
        <v>76</v>
      </c>
      <c r="U21" s="5">
        <f t="shared" si="11"/>
        <v>75</v>
      </c>
      <c r="V21" s="5">
        <f t="shared" si="11"/>
        <v>72</v>
      </c>
      <c r="W21" s="5">
        <f t="shared" si="11"/>
        <v>65</v>
      </c>
      <c r="X21" s="5">
        <f t="shared" si="11"/>
        <v>66</v>
      </c>
      <c r="Y21" s="5">
        <v>69</v>
      </c>
    </row>
    <row r="22" spans="1:25" s="16" customFormat="1" ht="12" customHeight="1" x14ac:dyDescent="0.2">
      <c r="A22" s="72" t="s">
        <v>12</v>
      </c>
      <c r="B22" s="72"/>
      <c r="C22" s="6">
        <f t="shared" ref="C22:X22" si="12">C118+C119+C120+C126+C127+C129+C130+C132+C133</f>
        <v>12</v>
      </c>
      <c r="D22" s="6">
        <f t="shared" si="12"/>
        <v>11</v>
      </c>
      <c r="E22" s="6">
        <f t="shared" si="12"/>
        <v>11</v>
      </c>
      <c r="F22" s="6">
        <f t="shared" si="12"/>
        <v>12</v>
      </c>
      <c r="G22" s="6">
        <f t="shared" si="12"/>
        <v>12</v>
      </c>
      <c r="H22" s="6">
        <f t="shared" si="12"/>
        <v>12</v>
      </c>
      <c r="I22" s="6">
        <f t="shared" si="12"/>
        <v>12</v>
      </c>
      <c r="J22" s="6">
        <f t="shared" si="12"/>
        <v>12</v>
      </c>
      <c r="K22" s="6">
        <f t="shared" si="12"/>
        <v>13</v>
      </c>
      <c r="L22" s="6">
        <f t="shared" si="12"/>
        <v>12</v>
      </c>
      <c r="M22" s="6">
        <f t="shared" si="12"/>
        <v>12</v>
      </c>
      <c r="N22" s="6">
        <f t="shared" si="12"/>
        <v>12</v>
      </c>
      <c r="O22" s="6">
        <f t="shared" si="12"/>
        <v>13</v>
      </c>
      <c r="P22" s="6">
        <f t="shared" si="12"/>
        <v>14</v>
      </c>
      <c r="Q22" s="6">
        <f t="shared" si="12"/>
        <v>13</v>
      </c>
      <c r="R22" s="6">
        <f t="shared" si="12"/>
        <v>13</v>
      </c>
      <c r="S22" s="6">
        <f t="shared" si="12"/>
        <v>10</v>
      </c>
      <c r="T22" s="6">
        <f t="shared" si="12"/>
        <v>14</v>
      </c>
      <c r="U22" s="6">
        <f t="shared" si="12"/>
        <v>14</v>
      </c>
      <c r="V22" s="6">
        <f t="shared" si="12"/>
        <v>14</v>
      </c>
      <c r="W22" s="6">
        <f t="shared" si="12"/>
        <v>10</v>
      </c>
      <c r="X22" s="6">
        <f t="shared" si="12"/>
        <v>12</v>
      </c>
      <c r="Y22" s="6">
        <v>13</v>
      </c>
    </row>
    <row r="23" spans="1:25" s="16" customFormat="1" ht="12" customHeight="1" x14ac:dyDescent="0.2">
      <c r="A23" s="72" t="s">
        <v>13</v>
      </c>
      <c r="B23" s="72"/>
      <c r="C23" s="6">
        <f t="shared" ref="C23:X23" si="13">C123</f>
        <v>10</v>
      </c>
      <c r="D23" s="6">
        <f t="shared" si="13"/>
        <v>7</v>
      </c>
      <c r="E23" s="6">
        <f t="shared" si="13"/>
        <v>8</v>
      </c>
      <c r="F23" s="6">
        <f t="shared" si="13"/>
        <v>7</v>
      </c>
      <c r="G23" s="6">
        <f t="shared" si="13"/>
        <v>6</v>
      </c>
      <c r="H23" s="6">
        <f t="shared" si="13"/>
        <v>7</v>
      </c>
      <c r="I23" s="6">
        <f t="shared" si="13"/>
        <v>7</v>
      </c>
      <c r="J23" s="6">
        <f t="shared" si="13"/>
        <v>7</v>
      </c>
      <c r="K23" s="6">
        <f t="shared" si="13"/>
        <v>7</v>
      </c>
      <c r="L23" s="6">
        <f t="shared" si="13"/>
        <v>9</v>
      </c>
      <c r="M23" s="6">
        <f t="shared" si="13"/>
        <v>9</v>
      </c>
      <c r="N23" s="6">
        <f t="shared" si="13"/>
        <v>9</v>
      </c>
      <c r="O23" s="6">
        <f t="shared" si="13"/>
        <v>10</v>
      </c>
      <c r="P23" s="6">
        <f t="shared" si="13"/>
        <v>10</v>
      </c>
      <c r="Q23" s="6">
        <f t="shared" si="13"/>
        <v>9</v>
      </c>
      <c r="R23" s="6">
        <f t="shared" si="13"/>
        <v>8</v>
      </c>
      <c r="S23" s="6">
        <f t="shared" si="13"/>
        <v>8</v>
      </c>
      <c r="T23" s="6">
        <f t="shared" si="13"/>
        <v>8</v>
      </c>
      <c r="U23" s="6">
        <f t="shared" si="13"/>
        <v>8</v>
      </c>
      <c r="V23" s="6">
        <f t="shared" si="13"/>
        <v>8</v>
      </c>
      <c r="W23" s="6">
        <f t="shared" si="13"/>
        <v>7</v>
      </c>
      <c r="X23" s="6">
        <f t="shared" si="13"/>
        <v>7</v>
      </c>
      <c r="Y23" s="6">
        <v>7</v>
      </c>
    </row>
    <row r="24" spans="1:25" s="16" customFormat="1" ht="12" customHeight="1" x14ac:dyDescent="0.2">
      <c r="A24" s="72" t="s">
        <v>14</v>
      </c>
      <c r="B24" s="72"/>
      <c r="C24" s="6">
        <f t="shared" ref="C24:X24" si="14">C25+C26</f>
        <v>42</v>
      </c>
      <c r="D24" s="6">
        <f t="shared" si="14"/>
        <v>40</v>
      </c>
      <c r="E24" s="6">
        <f t="shared" si="14"/>
        <v>36</v>
      </c>
      <c r="F24" s="6">
        <f t="shared" si="14"/>
        <v>36</v>
      </c>
      <c r="G24" s="6">
        <f t="shared" si="14"/>
        <v>36</v>
      </c>
      <c r="H24" s="6">
        <f t="shared" si="14"/>
        <v>37</v>
      </c>
      <c r="I24" s="6">
        <f t="shared" si="14"/>
        <v>36</v>
      </c>
      <c r="J24" s="6">
        <f t="shared" si="14"/>
        <v>35</v>
      </c>
      <c r="K24" s="6">
        <f t="shared" si="14"/>
        <v>33</v>
      </c>
      <c r="L24" s="6">
        <f t="shared" si="14"/>
        <v>34</v>
      </c>
      <c r="M24" s="6">
        <f t="shared" si="14"/>
        <v>32</v>
      </c>
      <c r="N24" s="6">
        <f t="shared" si="14"/>
        <v>31</v>
      </c>
      <c r="O24" s="6">
        <f t="shared" si="14"/>
        <v>30</v>
      </c>
      <c r="P24" s="6">
        <f t="shared" si="14"/>
        <v>29</v>
      </c>
      <c r="Q24" s="6">
        <f t="shared" si="14"/>
        <v>28</v>
      </c>
      <c r="R24" s="6">
        <f t="shared" si="14"/>
        <v>24</v>
      </c>
      <c r="S24" s="6">
        <f t="shared" si="14"/>
        <v>23</v>
      </c>
      <c r="T24" s="6">
        <f t="shared" si="14"/>
        <v>22</v>
      </c>
      <c r="U24" s="6">
        <f t="shared" si="14"/>
        <v>21</v>
      </c>
      <c r="V24" s="6">
        <f t="shared" si="14"/>
        <v>19</v>
      </c>
      <c r="W24" s="6">
        <f t="shared" si="14"/>
        <v>19</v>
      </c>
      <c r="X24" s="6">
        <f t="shared" si="14"/>
        <v>21</v>
      </c>
      <c r="Y24" s="6">
        <v>23</v>
      </c>
    </row>
    <row r="25" spans="1:25" s="16" customFormat="1" ht="12" customHeight="1" x14ac:dyDescent="0.2">
      <c r="A25" s="12"/>
      <c r="B25" s="8" t="s">
        <v>15</v>
      </c>
      <c r="C25" s="6">
        <f>+C128+C136</f>
        <v>19</v>
      </c>
      <c r="D25" s="6">
        <f t="shared" ref="D25:X25" si="15">+D128+D136</f>
        <v>18</v>
      </c>
      <c r="E25" s="6">
        <f t="shared" si="15"/>
        <v>17</v>
      </c>
      <c r="F25" s="6">
        <f t="shared" si="15"/>
        <v>15</v>
      </c>
      <c r="G25" s="6">
        <f t="shared" si="15"/>
        <v>16</v>
      </c>
      <c r="H25" s="6">
        <f t="shared" si="15"/>
        <v>17</v>
      </c>
      <c r="I25" s="6">
        <f t="shared" si="15"/>
        <v>17</v>
      </c>
      <c r="J25" s="6">
        <f t="shared" si="15"/>
        <v>16</v>
      </c>
      <c r="K25" s="6">
        <f t="shared" si="15"/>
        <v>15</v>
      </c>
      <c r="L25" s="6">
        <f t="shared" si="15"/>
        <v>18</v>
      </c>
      <c r="M25" s="6">
        <f t="shared" si="15"/>
        <v>16</v>
      </c>
      <c r="N25" s="6">
        <f t="shared" si="15"/>
        <v>16</v>
      </c>
      <c r="O25" s="6">
        <f t="shared" si="15"/>
        <v>15</v>
      </c>
      <c r="P25" s="6">
        <f t="shared" si="15"/>
        <v>12</v>
      </c>
      <c r="Q25" s="6">
        <f t="shared" si="15"/>
        <v>11</v>
      </c>
      <c r="R25" s="6">
        <f t="shared" si="15"/>
        <v>10</v>
      </c>
      <c r="S25" s="6">
        <f t="shared" si="15"/>
        <v>11</v>
      </c>
      <c r="T25" s="6">
        <f t="shared" si="15"/>
        <v>13</v>
      </c>
      <c r="U25" s="6">
        <f t="shared" si="15"/>
        <v>13</v>
      </c>
      <c r="V25" s="6">
        <f t="shared" si="15"/>
        <v>12</v>
      </c>
      <c r="W25" s="6">
        <f t="shared" si="15"/>
        <v>11</v>
      </c>
      <c r="X25" s="6">
        <f t="shared" si="15"/>
        <v>13</v>
      </c>
      <c r="Y25" s="6">
        <v>16</v>
      </c>
    </row>
    <row r="26" spans="1:25" s="16" customFormat="1" ht="12" customHeight="1" x14ac:dyDescent="0.2">
      <c r="A26" s="10"/>
      <c r="B26" s="8" t="s">
        <v>16</v>
      </c>
      <c r="C26" s="6">
        <f t="shared" ref="C26:X26" si="16">C122+C124+C125+C134</f>
        <v>23</v>
      </c>
      <c r="D26" s="6">
        <f t="shared" si="16"/>
        <v>22</v>
      </c>
      <c r="E26" s="6">
        <f t="shared" si="16"/>
        <v>19</v>
      </c>
      <c r="F26" s="6">
        <f t="shared" si="16"/>
        <v>21</v>
      </c>
      <c r="G26" s="6">
        <f t="shared" si="16"/>
        <v>20</v>
      </c>
      <c r="H26" s="6">
        <f t="shared" si="16"/>
        <v>20</v>
      </c>
      <c r="I26" s="6">
        <f t="shared" si="16"/>
        <v>19</v>
      </c>
      <c r="J26" s="6">
        <f t="shared" si="16"/>
        <v>19</v>
      </c>
      <c r="K26" s="6">
        <f t="shared" si="16"/>
        <v>18</v>
      </c>
      <c r="L26" s="6">
        <f t="shared" si="16"/>
        <v>16</v>
      </c>
      <c r="M26" s="6">
        <f t="shared" si="16"/>
        <v>16</v>
      </c>
      <c r="N26" s="6">
        <f t="shared" si="16"/>
        <v>15</v>
      </c>
      <c r="O26" s="6">
        <f t="shared" si="16"/>
        <v>15</v>
      </c>
      <c r="P26" s="6">
        <f t="shared" si="16"/>
        <v>17</v>
      </c>
      <c r="Q26" s="6">
        <f t="shared" si="16"/>
        <v>17</v>
      </c>
      <c r="R26" s="6">
        <f t="shared" si="16"/>
        <v>14</v>
      </c>
      <c r="S26" s="6">
        <f t="shared" si="16"/>
        <v>12</v>
      </c>
      <c r="T26" s="6">
        <f t="shared" si="16"/>
        <v>9</v>
      </c>
      <c r="U26" s="6">
        <f t="shared" si="16"/>
        <v>8</v>
      </c>
      <c r="V26" s="6">
        <f t="shared" si="16"/>
        <v>7</v>
      </c>
      <c r="W26" s="6">
        <f t="shared" si="16"/>
        <v>8</v>
      </c>
      <c r="X26" s="6">
        <f t="shared" si="16"/>
        <v>8</v>
      </c>
      <c r="Y26" s="6">
        <v>7</v>
      </c>
    </row>
    <row r="27" spans="1:25" s="16" customFormat="1" ht="12" customHeight="1" x14ac:dyDescent="0.2">
      <c r="A27" s="72" t="s">
        <v>17</v>
      </c>
      <c r="B27" s="72"/>
      <c r="C27" s="6">
        <f t="shared" ref="C27:X27" si="17">C28+C29</f>
        <v>15</v>
      </c>
      <c r="D27" s="6">
        <f t="shared" si="17"/>
        <v>13</v>
      </c>
      <c r="E27" s="6">
        <f t="shared" si="17"/>
        <v>11</v>
      </c>
      <c r="F27" s="6">
        <f t="shared" si="17"/>
        <v>9</v>
      </c>
      <c r="G27" s="6">
        <f t="shared" si="17"/>
        <v>8</v>
      </c>
      <c r="H27" s="6">
        <f t="shared" si="17"/>
        <v>7</v>
      </c>
      <c r="I27" s="6">
        <f t="shared" si="17"/>
        <v>5</v>
      </c>
      <c r="J27" s="6">
        <f t="shared" si="17"/>
        <v>7</v>
      </c>
      <c r="K27" s="6">
        <f t="shared" si="17"/>
        <v>5</v>
      </c>
      <c r="L27" s="6">
        <f t="shared" si="17"/>
        <v>9</v>
      </c>
      <c r="M27" s="6">
        <f t="shared" si="17"/>
        <v>9</v>
      </c>
      <c r="N27" s="6">
        <f t="shared" si="17"/>
        <v>9</v>
      </c>
      <c r="O27" s="6">
        <f t="shared" si="17"/>
        <v>9</v>
      </c>
      <c r="P27" s="6">
        <f t="shared" si="17"/>
        <v>9</v>
      </c>
      <c r="Q27" s="6">
        <f t="shared" si="17"/>
        <v>7</v>
      </c>
      <c r="R27" s="6">
        <f t="shared" si="17"/>
        <v>7</v>
      </c>
      <c r="S27" s="6">
        <f t="shared" si="17"/>
        <v>6</v>
      </c>
      <c r="T27" s="6">
        <f t="shared" si="17"/>
        <v>4</v>
      </c>
      <c r="U27" s="6">
        <f t="shared" si="17"/>
        <v>4</v>
      </c>
      <c r="V27" s="6">
        <f t="shared" si="17"/>
        <v>4</v>
      </c>
      <c r="W27" s="6">
        <f t="shared" si="17"/>
        <v>4</v>
      </c>
      <c r="X27" s="6">
        <f t="shared" si="17"/>
        <v>2</v>
      </c>
      <c r="Y27" s="6">
        <v>2</v>
      </c>
    </row>
    <row r="28" spans="1:25" s="16" customFormat="1" ht="12" customHeight="1" x14ac:dyDescent="0.2">
      <c r="A28" s="12"/>
      <c r="B28" s="8" t="s">
        <v>18</v>
      </c>
      <c r="C28" s="6">
        <f t="shared" ref="C28:X28" si="18">+C121</f>
        <v>13</v>
      </c>
      <c r="D28" s="6">
        <f t="shared" si="18"/>
        <v>11</v>
      </c>
      <c r="E28" s="6">
        <f t="shared" si="18"/>
        <v>9</v>
      </c>
      <c r="F28" s="6">
        <f t="shared" si="18"/>
        <v>8</v>
      </c>
      <c r="G28" s="6">
        <f t="shared" si="18"/>
        <v>8</v>
      </c>
      <c r="H28" s="6">
        <f t="shared" si="18"/>
        <v>7</v>
      </c>
      <c r="I28" s="6">
        <f t="shared" si="18"/>
        <v>5</v>
      </c>
      <c r="J28" s="6">
        <f t="shared" si="18"/>
        <v>6</v>
      </c>
      <c r="K28" s="6">
        <f t="shared" si="18"/>
        <v>4</v>
      </c>
      <c r="L28" s="6">
        <f t="shared" si="18"/>
        <v>7</v>
      </c>
      <c r="M28" s="6">
        <f t="shared" si="18"/>
        <v>7</v>
      </c>
      <c r="N28" s="6">
        <f t="shared" si="18"/>
        <v>7</v>
      </c>
      <c r="O28" s="6">
        <f t="shared" si="18"/>
        <v>7</v>
      </c>
      <c r="P28" s="6">
        <f t="shared" si="18"/>
        <v>8</v>
      </c>
      <c r="Q28" s="6">
        <f t="shared" si="18"/>
        <v>5</v>
      </c>
      <c r="R28" s="6">
        <f t="shared" si="18"/>
        <v>5</v>
      </c>
      <c r="S28" s="6">
        <f t="shared" si="18"/>
        <v>5</v>
      </c>
      <c r="T28" s="6">
        <f t="shared" si="18"/>
        <v>4</v>
      </c>
      <c r="U28" s="6">
        <f t="shared" si="18"/>
        <v>4</v>
      </c>
      <c r="V28" s="6">
        <f t="shared" si="18"/>
        <v>4</v>
      </c>
      <c r="W28" s="6">
        <f t="shared" si="18"/>
        <v>4</v>
      </c>
      <c r="X28" s="6">
        <f t="shared" si="18"/>
        <v>2</v>
      </c>
      <c r="Y28" s="6">
        <v>2</v>
      </c>
    </row>
    <row r="29" spans="1:25" s="16" customFormat="1" ht="12" customHeight="1" x14ac:dyDescent="0.2">
      <c r="A29" s="10"/>
      <c r="B29" s="8" t="s">
        <v>19</v>
      </c>
      <c r="C29" s="6">
        <f t="shared" ref="C29:X29" si="19">C135</f>
        <v>2</v>
      </c>
      <c r="D29" s="6">
        <f t="shared" si="19"/>
        <v>2</v>
      </c>
      <c r="E29" s="6">
        <f t="shared" si="19"/>
        <v>2</v>
      </c>
      <c r="F29" s="6">
        <f t="shared" si="19"/>
        <v>1</v>
      </c>
      <c r="G29" s="6">
        <f t="shared" si="19"/>
        <v>0</v>
      </c>
      <c r="H29" s="6">
        <f t="shared" si="19"/>
        <v>0</v>
      </c>
      <c r="I29" s="6">
        <f t="shared" si="19"/>
        <v>0</v>
      </c>
      <c r="J29" s="6">
        <f t="shared" si="19"/>
        <v>1</v>
      </c>
      <c r="K29" s="6">
        <f t="shared" si="19"/>
        <v>1</v>
      </c>
      <c r="L29" s="6">
        <f t="shared" si="19"/>
        <v>2</v>
      </c>
      <c r="M29" s="6">
        <f t="shared" si="19"/>
        <v>2</v>
      </c>
      <c r="N29" s="6">
        <f t="shared" si="19"/>
        <v>2</v>
      </c>
      <c r="O29" s="6">
        <f t="shared" si="19"/>
        <v>2</v>
      </c>
      <c r="P29" s="6">
        <f t="shared" si="19"/>
        <v>1</v>
      </c>
      <c r="Q29" s="6">
        <f t="shared" si="19"/>
        <v>2</v>
      </c>
      <c r="R29" s="6">
        <f t="shared" si="19"/>
        <v>2</v>
      </c>
      <c r="S29" s="6">
        <f t="shared" si="19"/>
        <v>1</v>
      </c>
      <c r="T29" s="6">
        <f t="shared" si="19"/>
        <v>0</v>
      </c>
      <c r="U29" s="6">
        <f t="shared" si="19"/>
        <v>0</v>
      </c>
      <c r="V29" s="6">
        <f t="shared" si="19"/>
        <v>0</v>
      </c>
      <c r="W29" s="6">
        <f t="shared" si="19"/>
        <v>0</v>
      </c>
      <c r="X29" s="6">
        <f t="shared" si="19"/>
        <v>0</v>
      </c>
      <c r="Y29" s="6">
        <v>0</v>
      </c>
    </row>
    <row r="30" spans="1:25" s="16" customFormat="1" ht="12" customHeight="1" x14ac:dyDescent="0.2">
      <c r="A30" s="72" t="s">
        <v>20</v>
      </c>
      <c r="B30" s="72"/>
      <c r="C30" s="6">
        <f>C131</f>
        <v>17</v>
      </c>
      <c r="D30" s="6">
        <f t="shared" ref="D30:X30" si="20">D131</f>
        <v>17</v>
      </c>
      <c r="E30" s="6">
        <f t="shared" si="20"/>
        <v>16</v>
      </c>
      <c r="F30" s="6">
        <f t="shared" si="20"/>
        <v>18</v>
      </c>
      <c r="G30" s="6">
        <f t="shared" si="20"/>
        <v>14</v>
      </c>
      <c r="H30" s="6">
        <f t="shared" si="20"/>
        <v>14</v>
      </c>
      <c r="I30" s="6">
        <f t="shared" si="20"/>
        <v>14</v>
      </c>
      <c r="J30" s="6">
        <f t="shared" si="20"/>
        <v>15</v>
      </c>
      <c r="K30" s="6">
        <f t="shared" si="20"/>
        <v>15</v>
      </c>
      <c r="L30" s="6">
        <f t="shared" si="20"/>
        <v>17</v>
      </c>
      <c r="M30" s="6">
        <f t="shared" si="20"/>
        <v>16</v>
      </c>
      <c r="N30" s="6">
        <f t="shared" si="20"/>
        <v>16</v>
      </c>
      <c r="O30" s="6">
        <f t="shared" si="20"/>
        <v>16</v>
      </c>
      <c r="P30" s="6">
        <f t="shared" si="20"/>
        <v>13</v>
      </c>
      <c r="Q30" s="6">
        <f t="shared" si="20"/>
        <v>11</v>
      </c>
      <c r="R30" s="6">
        <f t="shared" si="20"/>
        <v>10</v>
      </c>
      <c r="S30" s="6">
        <f t="shared" si="20"/>
        <v>8</v>
      </c>
      <c r="T30" s="6">
        <f t="shared" si="20"/>
        <v>7</v>
      </c>
      <c r="U30" s="6">
        <f t="shared" si="20"/>
        <v>8</v>
      </c>
      <c r="V30" s="6">
        <f t="shared" si="20"/>
        <v>8</v>
      </c>
      <c r="W30" s="6">
        <f t="shared" si="20"/>
        <v>7</v>
      </c>
      <c r="X30" s="6">
        <f t="shared" si="20"/>
        <v>7</v>
      </c>
      <c r="Y30" s="6">
        <v>8</v>
      </c>
    </row>
    <row r="31" spans="1:25" s="16" customFormat="1" ht="12" customHeight="1" x14ac:dyDescent="0.2">
      <c r="A31" s="72" t="s">
        <v>21</v>
      </c>
      <c r="B31" s="72"/>
      <c r="C31" s="6">
        <f t="shared" ref="C31:X31" si="21">C32+C33+C34</f>
        <v>49</v>
      </c>
      <c r="D31" s="6">
        <f t="shared" si="21"/>
        <v>44</v>
      </c>
      <c r="E31" s="6">
        <f t="shared" si="21"/>
        <v>40</v>
      </c>
      <c r="F31" s="6">
        <f t="shared" si="21"/>
        <v>37</v>
      </c>
      <c r="G31" s="6">
        <f t="shared" si="21"/>
        <v>38</v>
      </c>
      <c r="H31" s="6">
        <f t="shared" si="21"/>
        <v>41</v>
      </c>
      <c r="I31" s="6">
        <f t="shared" si="21"/>
        <v>39</v>
      </c>
      <c r="J31" s="6">
        <f t="shared" si="21"/>
        <v>31</v>
      </c>
      <c r="K31" s="6">
        <f t="shared" si="21"/>
        <v>27</v>
      </c>
      <c r="L31" s="6">
        <f t="shared" si="21"/>
        <v>30</v>
      </c>
      <c r="M31" s="6">
        <f t="shared" si="21"/>
        <v>24</v>
      </c>
      <c r="N31" s="6">
        <f t="shared" si="21"/>
        <v>19</v>
      </c>
      <c r="O31" s="6">
        <f t="shared" si="21"/>
        <v>23</v>
      </c>
      <c r="P31" s="6">
        <f t="shared" si="21"/>
        <v>22</v>
      </c>
      <c r="Q31" s="6">
        <f t="shared" si="21"/>
        <v>22</v>
      </c>
      <c r="R31" s="6">
        <f t="shared" si="21"/>
        <v>25</v>
      </c>
      <c r="S31" s="6">
        <f t="shared" si="21"/>
        <v>17</v>
      </c>
      <c r="T31" s="6">
        <f t="shared" si="21"/>
        <v>21</v>
      </c>
      <c r="U31" s="6">
        <f t="shared" si="21"/>
        <v>20</v>
      </c>
      <c r="V31" s="6">
        <f t="shared" si="21"/>
        <v>19</v>
      </c>
      <c r="W31" s="6">
        <f t="shared" si="21"/>
        <v>18</v>
      </c>
      <c r="X31" s="6">
        <f t="shared" si="21"/>
        <v>17</v>
      </c>
      <c r="Y31" s="6">
        <v>16</v>
      </c>
    </row>
    <row r="32" spans="1:25" s="16" customFormat="1" ht="12" customHeight="1" x14ac:dyDescent="0.2">
      <c r="A32" s="12"/>
      <c r="B32" s="8" t="s">
        <v>22</v>
      </c>
      <c r="C32" s="6">
        <f t="shared" ref="C32:X32" si="22">C144</f>
        <v>19</v>
      </c>
      <c r="D32" s="6">
        <f t="shared" si="22"/>
        <v>15</v>
      </c>
      <c r="E32" s="6">
        <f t="shared" si="22"/>
        <v>12</v>
      </c>
      <c r="F32" s="6">
        <f t="shared" si="22"/>
        <v>13</v>
      </c>
      <c r="G32" s="6">
        <f t="shared" si="22"/>
        <v>15</v>
      </c>
      <c r="H32" s="6">
        <f t="shared" si="22"/>
        <v>15</v>
      </c>
      <c r="I32" s="6">
        <f t="shared" si="22"/>
        <v>13</v>
      </c>
      <c r="J32" s="6">
        <f t="shared" si="22"/>
        <v>11</v>
      </c>
      <c r="K32" s="6">
        <f t="shared" si="22"/>
        <v>8</v>
      </c>
      <c r="L32" s="6">
        <f t="shared" si="22"/>
        <v>10</v>
      </c>
      <c r="M32" s="6">
        <f t="shared" si="22"/>
        <v>8</v>
      </c>
      <c r="N32" s="6">
        <f t="shared" si="22"/>
        <v>6</v>
      </c>
      <c r="O32" s="6">
        <f t="shared" si="22"/>
        <v>9</v>
      </c>
      <c r="P32" s="6">
        <f t="shared" si="22"/>
        <v>8</v>
      </c>
      <c r="Q32" s="6">
        <f t="shared" si="22"/>
        <v>9</v>
      </c>
      <c r="R32" s="6">
        <f t="shared" si="22"/>
        <v>11</v>
      </c>
      <c r="S32" s="6">
        <f t="shared" si="22"/>
        <v>8</v>
      </c>
      <c r="T32" s="6">
        <f t="shared" si="22"/>
        <v>8</v>
      </c>
      <c r="U32" s="6">
        <f t="shared" si="22"/>
        <v>7</v>
      </c>
      <c r="V32" s="6">
        <f t="shared" si="22"/>
        <v>5</v>
      </c>
      <c r="W32" s="6">
        <f t="shared" si="22"/>
        <v>5</v>
      </c>
      <c r="X32" s="6">
        <f t="shared" si="22"/>
        <v>5</v>
      </c>
      <c r="Y32" s="6">
        <v>5</v>
      </c>
    </row>
    <row r="33" spans="1:25" s="16" customFormat="1" ht="12" customHeight="1" x14ac:dyDescent="0.2">
      <c r="A33" s="7"/>
      <c r="B33" s="8" t="s">
        <v>23</v>
      </c>
      <c r="C33" s="6">
        <f t="shared" ref="C33:X33" si="23">C140+C141+C142+C145</f>
        <v>6</v>
      </c>
      <c r="D33" s="6">
        <f t="shared" si="23"/>
        <v>5</v>
      </c>
      <c r="E33" s="6">
        <f t="shared" si="23"/>
        <v>5</v>
      </c>
      <c r="F33" s="6">
        <f t="shared" si="23"/>
        <v>5</v>
      </c>
      <c r="G33" s="6">
        <f t="shared" si="23"/>
        <v>5</v>
      </c>
      <c r="H33" s="6">
        <f t="shared" si="23"/>
        <v>4</v>
      </c>
      <c r="I33" s="6">
        <f t="shared" si="23"/>
        <v>5</v>
      </c>
      <c r="J33" s="6">
        <f t="shared" si="23"/>
        <v>3</v>
      </c>
      <c r="K33" s="6">
        <f t="shared" si="23"/>
        <v>2</v>
      </c>
      <c r="L33" s="6">
        <f t="shared" si="23"/>
        <v>3</v>
      </c>
      <c r="M33" s="6">
        <f t="shared" si="23"/>
        <v>3</v>
      </c>
      <c r="N33" s="6">
        <f t="shared" si="23"/>
        <v>1</v>
      </c>
      <c r="O33" s="6">
        <f t="shared" si="23"/>
        <v>1</v>
      </c>
      <c r="P33" s="6">
        <f t="shared" si="23"/>
        <v>2</v>
      </c>
      <c r="Q33" s="6">
        <f t="shared" si="23"/>
        <v>3</v>
      </c>
      <c r="R33" s="6">
        <f t="shared" si="23"/>
        <v>2</v>
      </c>
      <c r="S33" s="6">
        <f t="shared" si="23"/>
        <v>2</v>
      </c>
      <c r="T33" s="6">
        <f t="shared" si="23"/>
        <v>2</v>
      </c>
      <c r="U33" s="6">
        <f t="shared" si="23"/>
        <v>2</v>
      </c>
      <c r="V33" s="6">
        <f t="shared" si="23"/>
        <v>2</v>
      </c>
      <c r="W33" s="6">
        <f t="shared" si="23"/>
        <v>2</v>
      </c>
      <c r="X33" s="6">
        <f t="shared" si="23"/>
        <v>2</v>
      </c>
      <c r="Y33" s="6">
        <v>2</v>
      </c>
    </row>
    <row r="34" spans="1:25" s="16" customFormat="1" ht="12" customHeight="1" x14ac:dyDescent="0.2">
      <c r="A34" s="7"/>
      <c r="B34" s="13" t="s">
        <v>24</v>
      </c>
      <c r="C34" s="11">
        <f t="shared" ref="C34:X34" si="24">C139+C143+C146</f>
        <v>24</v>
      </c>
      <c r="D34" s="11">
        <f t="shared" si="24"/>
        <v>24</v>
      </c>
      <c r="E34" s="11">
        <f t="shared" si="24"/>
        <v>23</v>
      </c>
      <c r="F34" s="11">
        <f t="shared" si="24"/>
        <v>19</v>
      </c>
      <c r="G34" s="11">
        <f t="shared" si="24"/>
        <v>18</v>
      </c>
      <c r="H34" s="11">
        <f t="shared" si="24"/>
        <v>22</v>
      </c>
      <c r="I34" s="11">
        <f t="shared" si="24"/>
        <v>21</v>
      </c>
      <c r="J34" s="11">
        <f t="shared" si="24"/>
        <v>17</v>
      </c>
      <c r="K34" s="11">
        <f t="shared" si="24"/>
        <v>17</v>
      </c>
      <c r="L34" s="11">
        <f t="shared" si="24"/>
        <v>17</v>
      </c>
      <c r="M34" s="11">
        <f t="shared" si="24"/>
        <v>13</v>
      </c>
      <c r="N34" s="11">
        <f t="shared" si="24"/>
        <v>12</v>
      </c>
      <c r="O34" s="11">
        <f t="shared" si="24"/>
        <v>13</v>
      </c>
      <c r="P34" s="11">
        <f t="shared" si="24"/>
        <v>12</v>
      </c>
      <c r="Q34" s="11">
        <f t="shared" si="24"/>
        <v>10</v>
      </c>
      <c r="R34" s="11">
        <f t="shared" si="24"/>
        <v>12</v>
      </c>
      <c r="S34" s="11">
        <f t="shared" si="24"/>
        <v>7</v>
      </c>
      <c r="T34" s="11">
        <f t="shared" si="24"/>
        <v>11</v>
      </c>
      <c r="U34" s="11">
        <f t="shared" si="24"/>
        <v>11</v>
      </c>
      <c r="V34" s="11">
        <f t="shared" si="24"/>
        <v>12</v>
      </c>
      <c r="W34" s="11">
        <f t="shared" si="24"/>
        <v>11</v>
      </c>
      <c r="X34" s="11">
        <f t="shared" si="24"/>
        <v>10</v>
      </c>
      <c r="Y34" s="11">
        <v>9</v>
      </c>
    </row>
    <row r="35" spans="1:25" s="16" customFormat="1" ht="12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19" customFormat="1" ht="12" customHeight="1" x14ac:dyDescent="0.2">
      <c r="A36" s="74" t="s">
        <v>25</v>
      </c>
      <c r="B36" s="74"/>
      <c r="C36" s="5">
        <f t="shared" ref="C36:X36" si="25">C37+C38</f>
        <v>68</v>
      </c>
      <c r="D36" s="5">
        <f t="shared" si="25"/>
        <v>57</v>
      </c>
      <c r="E36" s="5">
        <f t="shared" si="25"/>
        <v>58</v>
      </c>
      <c r="F36" s="5">
        <f t="shared" si="25"/>
        <v>64</v>
      </c>
      <c r="G36" s="5">
        <f t="shared" si="25"/>
        <v>54</v>
      </c>
      <c r="H36" s="5">
        <f t="shared" si="25"/>
        <v>60</v>
      </c>
      <c r="I36" s="5">
        <f t="shared" si="25"/>
        <v>58</v>
      </c>
      <c r="J36" s="5">
        <f t="shared" si="25"/>
        <v>59</v>
      </c>
      <c r="K36" s="5">
        <f t="shared" si="25"/>
        <v>54</v>
      </c>
      <c r="L36" s="5">
        <f t="shared" si="25"/>
        <v>61</v>
      </c>
      <c r="M36" s="5">
        <f t="shared" si="25"/>
        <v>56</v>
      </c>
      <c r="N36" s="5">
        <f t="shared" si="25"/>
        <v>60</v>
      </c>
      <c r="O36" s="5">
        <f t="shared" si="25"/>
        <v>58</v>
      </c>
      <c r="P36" s="5">
        <f t="shared" si="25"/>
        <v>57</v>
      </c>
      <c r="Q36" s="5">
        <f t="shared" si="25"/>
        <v>57</v>
      </c>
      <c r="R36" s="5">
        <f t="shared" si="25"/>
        <v>55</v>
      </c>
      <c r="S36" s="5">
        <f t="shared" si="25"/>
        <v>55</v>
      </c>
      <c r="T36" s="5">
        <f t="shared" si="25"/>
        <v>49</v>
      </c>
      <c r="U36" s="5">
        <f t="shared" si="25"/>
        <v>48</v>
      </c>
      <c r="V36" s="5">
        <f t="shared" si="25"/>
        <v>48</v>
      </c>
      <c r="W36" s="5">
        <f t="shared" si="25"/>
        <v>42</v>
      </c>
      <c r="X36" s="5">
        <f t="shared" si="25"/>
        <v>38</v>
      </c>
      <c r="Y36" s="5">
        <v>38</v>
      </c>
    </row>
    <row r="37" spans="1:25" s="16" customFormat="1" ht="12" customHeight="1" x14ac:dyDescent="0.2">
      <c r="A37" s="72" t="s">
        <v>26</v>
      </c>
      <c r="B37" s="72"/>
      <c r="C37" s="6">
        <f>C149+C150+C153</f>
        <v>56</v>
      </c>
      <c r="D37" s="6">
        <f t="shared" ref="D37:X37" si="26">D149+D150+D153</f>
        <v>49</v>
      </c>
      <c r="E37" s="6">
        <f t="shared" si="26"/>
        <v>49</v>
      </c>
      <c r="F37" s="6">
        <f t="shared" si="26"/>
        <v>53</v>
      </c>
      <c r="G37" s="6">
        <f t="shared" si="26"/>
        <v>45</v>
      </c>
      <c r="H37" s="6">
        <f t="shared" si="26"/>
        <v>49</v>
      </c>
      <c r="I37" s="6">
        <f t="shared" si="26"/>
        <v>48</v>
      </c>
      <c r="J37" s="6">
        <f t="shared" si="26"/>
        <v>48</v>
      </c>
      <c r="K37" s="6">
        <f t="shared" si="26"/>
        <v>44</v>
      </c>
      <c r="L37" s="6">
        <f t="shared" si="26"/>
        <v>51</v>
      </c>
      <c r="M37" s="6">
        <f t="shared" si="26"/>
        <v>46</v>
      </c>
      <c r="N37" s="6">
        <f t="shared" si="26"/>
        <v>49</v>
      </c>
      <c r="O37" s="6">
        <f t="shared" si="26"/>
        <v>47</v>
      </c>
      <c r="P37" s="6">
        <f t="shared" si="26"/>
        <v>46</v>
      </c>
      <c r="Q37" s="6">
        <f t="shared" si="26"/>
        <v>47</v>
      </c>
      <c r="R37" s="6">
        <f t="shared" si="26"/>
        <v>46</v>
      </c>
      <c r="S37" s="6">
        <f t="shared" si="26"/>
        <v>45</v>
      </c>
      <c r="T37" s="6">
        <f t="shared" si="26"/>
        <v>39</v>
      </c>
      <c r="U37" s="6">
        <f t="shared" si="26"/>
        <v>37</v>
      </c>
      <c r="V37" s="6">
        <f t="shared" si="26"/>
        <v>38</v>
      </c>
      <c r="W37" s="6">
        <f t="shared" si="26"/>
        <v>32</v>
      </c>
      <c r="X37" s="6">
        <f t="shared" si="26"/>
        <v>27</v>
      </c>
      <c r="Y37" s="6">
        <v>29</v>
      </c>
    </row>
    <row r="38" spans="1:25" s="16" customFormat="1" ht="12" customHeight="1" x14ac:dyDescent="0.2">
      <c r="A38" s="73" t="s">
        <v>27</v>
      </c>
      <c r="B38" s="73"/>
      <c r="C38" s="11">
        <f>+C151+C154</f>
        <v>12</v>
      </c>
      <c r="D38" s="11">
        <f t="shared" ref="D38:X38" si="27">+D151+D154</f>
        <v>8</v>
      </c>
      <c r="E38" s="11">
        <f t="shared" si="27"/>
        <v>9</v>
      </c>
      <c r="F38" s="11">
        <f t="shared" si="27"/>
        <v>11</v>
      </c>
      <c r="G38" s="11">
        <f t="shared" si="27"/>
        <v>9</v>
      </c>
      <c r="H38" s="11">
        <f t="shared" si="27"/>
        <v>11</v>
      </c>
      <c r="I38" s="11">
        <f t="shared" si="27"/>
        <v>10</v>
      </c>
      <c r="J38" s="11">
        <f t="shared" si="27"/>
        <v>11</v>
      </c>
      <c r="K38" s="11">
        <f t="shared" si="27"/>
        <v>10</v>
      </c>
      <c r="L38" s="11">
        <f t="shared" si="27"/>
        <v>10</v>
      </c>
      <c r="M38" s="11">
        <f t="shared" si="27"/>
        <v>10</v>
      </c>
      <c r="N38" s="11">
        <f t="shared" si="27"/>
        <v>11</v>
      </c>
      <c r="O38" s="11">
        <f t="shared" si="27"/>
        <v>11</v>
      </c>
      <c r="P38" s="11">
        <f t="shared" si="27"/>
        <v>11</v>
      </c>
      <c r="Q38" s="11">
        <f t="shared" si="27"/>
        <v>10</v>
      </c>
      <c r="R38" s="11">
        <f t="shared" si="27"/>
        <v>9</v>
      </c>
      <c r="S38" s="11">
        <f t="shared" si="27"/>
        <v>10</v>
      </c>
      <c r="T38" s="11">
        <f t="shared" si="27"/>
        <v>10</v>
      </c>
      <c r="U38" s="11">
        <f t="shared" si="27"/>
        <v>11</v>
      </c>
      <c r="V38" s="11">
        <f t="shared" si="27"/>
        <v>10</v>
      </c>
      <c r="W38" s="11">
        <f t="shared" si="27"/>
        <v>10</v>
      </c>
      <c r="X38" s="11">
        <f t="shared" si="27"/>
        <v>11</v>
      </c>
      <c r="Y38" s="11">
        <v>9</v>
      </c>
    </row>
    <row r="39" spans="1:25" s="16" customFormat="1" ht="12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9" customFormat="1" ht="12" customHeight="1" x14ac:dyDescent="0.2">
      <c r="A40" s="74" t="s">
        <v>28</v>
      </c>
      <c r="B40" s="74"/>
      <c r="C40" s="5">
        <f t="shared" ref="C40:X40" si="28">C41+C42+C45</f>
        <v>80</v>
      </c>
      <c r="D40" s="5">
        <f t="shared" si="28"/>
        <v>75</v>
      </c>
      <c r="E40" s="5">
        <f t="shared" si="28"/>
        <v>67</v>
      </c>
      <c r="F40" s="5">
        <f t="shared" si="28"/>
        <v>62</v>
      </c>
      <c r="G40" s="5">
        <f t="shared" si="28"/>
        <v>60</v>
      </c>
      <c r="H40" s="5">
        <f t="shared" si="28"/>
        <v>59</v>
      </c>
      <c r="I40" s="5">
        <f t="shared" si="28"/>
        <v>55</v>
      </c>
      <c r="J40" s="5">
        <f t="shared" si="28"/>
        <v>54</v>
      </c>
      <c r="K40" s="5">
        <f t="shared" si="28"/>
        <v>52</v>
      </c>
      <c r="L40" s="5">
        <f t="shared" si="28"/>
        <v>61</v>
      </c>
      <c r="M40" s="5">
        <f t="shared" si="28"/>
        <v>58</v>
      </c>
      <c r="N40" s="5">
        <f t="shared" si="28"/>
        <v>56</v>
      </c>
      <c r="O40" s="5">
        <f t="shared" si="28"/>
        <v>56</v>
      </c>
      <c r="P40" s="5">
        <f t="shared" si="28"/>
        <v>53</v>
      </c>
      <c r="Q40" s="5">
        <f t="shared" si="28"/>
        <v>57</v>
      </c>
      <c r="R40" s="5">
        <f t="shared" si="28"/>
        <v>59</v>
      </c>
      <c r="S40" s="5">
        <f t="shared" si="28"/>
        <v>57</v>
      </c>
      <c r="T40" s="5">
        <f t="shared" si="28"/>
        <v>53</v>
      </c>
      <c r="U40" s="5">
        <f t="shared" si="28"/>
        <v>58</v>
      </c>
      <c r="V40" s="5">
        <f t="shared" si="28"/>
        <v>54</v>
      </c>
      <c r="W40" s="5">
        <f t="shared" si="28"/>
        <v>54</v>
      </c>
      <c r="X40" s="5">
        <f t="shared" si="28"/>
        <v>55</v>
      </c>
      <c r="Y40" s="5">
        <v>54</v>
      </c>
    </row>
    <row r="41" spans="1:25" s="16" customFormat="1" ht="12" customHeight="1" x14ac:dyDescent="0.2">
      <c r="A41" s="72" t="s">
        <v>29</v>
      </c>
      <c r="B41" s="72"/>
      <c r="C41" s="6">
        <f>C80+C81+C84+C85+C86+C88+C90+C91+C94+C95+C99+C100+C104+C106+C108+C109+C114+C115</f>
        <v>22</v>
      </c>
      <c r="D41" s="6">
        <f t="shared" ref="D41:X41" si="29">D80+D81+D84+D85+D86+D88+D90+D91+D94+D95+D99+D100+D104+D106+D108+D109+D114+D115</f>
        <v>20</v>
      </c>
      <c r="E41" s="6">
        <f t="shared" si="29"/>
        <v>19</v>
      </c>
      <c r="F41" s="6">
        <f t="shared" si="29"/>
        <v>13</v>
      </c>
      <c r="G41" s="6">
        <f t="shared" si="29"/>
        <v>12</v>
      </c>
      <c r="H41" s="6">
        <f t="shared" si="29"/>
        <v>13</v>
      </c>
      <c r="I41" s="6">
        <f t="shared" si="29"/>
        <v>12</v>
      </c>
      <c r="J41" s="6">
        <f t="shared" si="29"/>
        <v>16</v>
      </c>
      <c r="K41" s="6">
        <f t="shared" si="29"/>
        <v>15</v>
      </c>
      <c r="L41" s="6">
        <f t="shared" si="29"/>
        <v>17</v>
      </c>
      <c r="M41" s="6">
        <f t="shared" si="29"/>
        <v>15</v>
      </c>
      <c r="N41" s="6">
        <f t="shared" si="29"/>
        <v>15</v>
      </c>
      <c r="O41" s="6">
        <f t="shared" si="29"/>
        <v>17</v>
      </c>
      <c r="P41" s="6">
        <f t="shared" si="29"/>
        <v>18</v>
      </c>
      <c r="Q41" s="6">
        <f t="shared" si="29"/>
        <v>21</v>
      </c>
      <c r="R41" s="6">
        <f t="shared" si="29"/>
        <v>24</v>
      </c>
      <c r="S41" s="6">
        <f t="shared" si="29"/>
        <v>23</v>
      </c>
      <c r="T41" s="6">
        <f t="shared" si="29"/>
        <v>22</v>
      </c>
      <c r="U41" s="6">
        <f t="shared" si="29"/>
        <v>22</v>
      </c>
      <c r="V41" s="6">
        <f t="shared" si="29"/>
        <v>20</v>
      </c>
      <c r="W41" s="6">
        <f t="shared" si="29"/>
        <v>20</v>
      </c>
      <c r="X41" s="6">
        <f t="shared" si="29"/>
        <v>22</v>
      </c>
      <c r="Y41" s="6">
        <v>20</v>
      </c>
    </row>
    <row r="42" spans="1:25" s="16" customFormat="1" ht="12" customHeight="1" x14ac:dyDescent="0.2">
      <c r="A42" s="83" t="s">
        <v>30</v>
      </c>
      <c r="B42" s="83"/>
      <c r="C42" s="6">
        <f t="shared" ref="C42:X42" si="30">C43+C44</f>
        <v>30</v>
      </c>
      <c r="D42" s="6">
        <f t="shared" si="30"/>
        <v>28</v>
      </c>
      <c r="E42" s="6">
        <f t="shared" si="30"/>
        <v>25</v>
      </c>
      <c r="F42" s="6">
        <f t="shared" si="30"/>
        <v>26</v>
      </c>
      <c r="G42" s="6">
        <f t="shared" si="30"/>
        <v>24</v>
      </c>
      <c r="H42" s="6">
        <f t="shared" si="30"/>
        <v>24</v>
      </c>
      <c r="I42" s="6">
        <f t="shared" si="30"/>
        <v>21</v>
      </c>
      <c r="J42" s="6">
        <f t="shared" si="30"/>
        <v>19</v>
      </c>
      <c r="K42" s="6">
        <f t="shared" si="30"/>
        <v>20</v>
      </c>
      <c r="L42" s="6">
        <f t="shared" si="30"/>
        <v>25</v>
      </c>
      <c r="M42" s="6">
        <f t="shared" si="30"/>
        <v>24</v>
      </c>
      <c r="N42" s="6">
        <f t="shared" si="30"/>
        <v>21</v>
      </c>
      <c r="O42" s="6">
        <f t="shared" si="30"/>
        <v>22</v>
      </c>
      <c r="P42" s="6">
        <f t="shared" si="30"/>
        <v>18</v>
      </c>
      <c r="Q42" s="6">
        <f t="shared" si="30"/>
        <v>17</v>
      </c>
      <c r="R42" s="6">
        <f t="shared" si="30"/>
        <v>18</v>
      </c>
      <c r="S42" s="6">
        <f t="shared" si="30"/>
        <v>17</v>
      </c>
      <c r="T42" s="6">
        <f t="shared" si="30"/>
        <v>14</v>
      </c>
      <c r="U42" s="6">
        <f t="shared" si="30"/>
        <v>17</v>
      </c>
      <c r="V42" s="6">
        <f t="shared" si="30"/>
        <v>17</v>
      </c>
      <c r="W42" s="6">
        <f t="shared" si="30"/>
        <v>17</v>
      </c>
      <c r="X42" s="6">
        <f t="shared" si="30"/>
        <v>17</v>
      </c>
      <c r="Y42" s="6">
        <v>18</v>
      </c>
    </row>
    <row r="43" spans="1:25" s="16" customFormat="1" ht="12" customHeight="1" x14ac:dyDescent="0.2">
      <c r="A43" s="13"/>
      <c r="B43" s="8" t="s">
        <v>31</v>
      </c>
      <c r="C43" s="6">
        <f>C74+C98+C89+C152+C93+C96+C110</f>
        <v>14</v>
      </c>
      <c r="D43" s="6">
        <f t="shared" ref="D43:X43" si="31">D74+D98+D89+D152+D93+D96+D110</f>
        <v>14</v>
      </c>
      <c r="E43" s="6">
        <f t="shared" si="31"/>
        <v>13</v>
      </c>
      <c r="F43" s="6">
        <f t="shared" si="31"/>
        <v>15</v>
      </c>
      <c r="G43" s="6">
        <f t="shared" si="31"/>
        <v>14</v>
      </c>
      <c r="H43" s="6">
        <f t="shared" si="31"/>
        <v>13</v>
      </c>
      <c r="I43" s="6">
        <f t="shared" si="31"/>
        <v>10</v>
      </c>
      <c r="J43" s="6">
        <f t="shared" si="31"/>
        <v>9</v>
      </c>
      <c r="K43" s="6">
        <f t="shared" si="31"/>
        <v>10</v>
      </c>
      <c r="L43" s="6">
        <f t="shared" si="31"/>
        <v>12</v>
      </c>
      <c r="M43" s="6">
        <f t="shared" si="31"/>
        <v>13</v>
      </c>
      <c r="N43" s="6">
        <f t="shared" si="31"/>
        <v>13</v>
      </c>
      <c r="O43" s="6">
        <f t="shared" si="31"/>
        <v>11</v>
      </c>
      <c r="P43" s="6">
        <f t="shared" si="31"/>
        <v>8</v>
      </c>
      <c r="Q43" s="6">
        <f t="shared" si="31"/>
        <v>8</v>
      </c>
      <c r="R43" s="6">
        <f t="shared" si="31"/>
        <v>9</v>
      </c>
      <c r="S43" s="6">
        <f t="shared" si="31"/>
        <v>8</v>
      </c>
      <c r="T43" s="6">
        <f t="shared" si="31"/>
        <v>7</v>
      </c>
      <c r="U43" s="6">
        <f t="shared" si="31"/>
        <v>7</v>
      </c>
      <c r="V43" s="6">
        <f t="shared" si="31"/>
        <v>9</v>
      </c>
      <c r="W43" s="6">
        <f t="shared" si="31"/>
        <v>9</v>
      </c>
      <c r="X43" s="6">
        <f t="shared" si="31"/>
        <v>9</v>
      </c>
      <c r="Y43" s="6">
        <v>10</v>
      </c>
    </row>
    <row r="44" spans="1:25" s="16" customFormat="1" ht="12" customHeight="1" x14ac:dyDescent="0.2">
      <c r="A44" s="13"/>
      <c r="B44" s="8" t="s">
        <v>32</v>
      </c>
      <c r="C44" s="6">
        <f>C82+C103+C105</f>
        <v>16</v>
      </c>
      <c r="D44" s="6">
        <f t="shared" ref="D44:X44" si="32">D82+D103+D105</f>
        <v>14</v>
      </c>
      <c r="E44" s="6">
        <f t="shared" si="32"/>
        <v>12</v>
      </c>
      <c r="F44" s="6">
        <f t="shared" si="32"/>
        <v>11</v>
      </c>
      <c r="G44" s="6">
        <f t="shared" si="32"/>
        <v>10</v>
      </c>
      <c r="H44" s="6">
        <f t="shared" si="32"/>
        <v>11</v>
      </c>
      <c r="I44" s="6">
        <f t="shared" si="32"/>
        <v>11</v>
      </c>
      <c r="J44" s="6">
        <f t="shared" si="32"/>
        <v>10</v>
      </c>
      <c r="K44" s="6">
        <f t="shared" si="32"/>
        <v>10</v>
      </c>
      <c r="L44" s="6">
        <f t="shared" si="32"/>
        <v>13</v>
      </c>
      <c r="M44" s="6">
        <f t="shared" si="32"/>
        <v>11</v>
      </c>
      <c r="N44" s="6">
        <f t="shared" si="32"/>
        <v>8</v>
      </c>
      <c r="O44" s="6">
        <f t="shared" si="32"/>
        <v>11</v>
      </c>
      <c r="P44" s="6">
        <f t="shared" si="32"/>
        <v>10</v>
      </c>
      <c r="Q44" s="6">
        <f t="shared" si="32"/>
        <v>9</v>
      </c>
      <c r="R44" s="6">
        <f t="shared" si="32"/>
        <v>9</v>
      </c>
      <c r="S44" s="6">
        <f t="shared" si="32"/>
        <v>9</v>
      </c>
      <c r="T44" s="6">
        <f t="shared" si="32"/>
        <v>7</v>
      </c>
      <c r="U44" s="6">
        <f t="shared" si="32"/>
        <v>10</v>
      </c>
      <c r="V44" s="6">
        <f t="shared" si="32"/>
        <v>8</v>
      </c>
      <c r="W44" s="6">
        <f t="shared" si="32"/>
        <v>8</v>
      </c>
      <c r="X44" s="6">
        <f t="shared" si="32"/>
        <v>8</v>
      </c>
      <c r="Y44" s="6">
        <v>8</v>
      </c>
    </row>
    <row r="45" spans="1:25" s="16" customFormat="1" ht="12" customHeight="1" x14ac:dyDescent="0.2">
      <c r="A45" s="72" t="s">
        <v>33</v>
      </c>
      <c r="B45" s="72"/>
      <c r="C45" s="6">
        <f t="shared" ref="C45:X45" si="33">C46+C47+C48</f>
        <v>28</v>
      </c>
      <c r="D45" s="6">
        <f t="shared" si="33"/>
        <v>27</v>
      </c>
      <c r="E45" s="6">
        <f t="shared" si="33"/>
        <v>23</v>
      </c>
      <c r="F45" s="6">
        <f t="shared" si="33"/>
        <v>23</v>
      </c>
      <c r="G45" s="6">
        <f t="shared" si="33"/>
        <v>24</v>
      </c>
      <c r="H45" s="6">
        <f t="shared" si="33"/>
        <v>22</v>
      </c>
      <c r="I45" s="6">
        <f t="shared" si="33"/>
        <v>22</v>
      </c>
      <c r="J45" s="6">
        <f t="shared" si="33"/>
        <v>19</v>
      </c>
      <c r="K45" s="6">
        <f t="shared" si="33"/>
        <v>17</v>
      </c>
      <c r="L45" s="6">
        <f t="shared" si="33"/>
        <v>19</v>
      </c>
      <c r="M45" s="6">
        <f t="shared" si="33"/>
        <v>19</v>
      </c>
      <c r="N45" s="6">
        <f t="shared" si="33"/>
        <v>20</v>
      </c>
      <c r="O45" s="6">
        <f t="shared" si="33"/>
        <v>17</v>
      </c>
      <c r="P45" s="6">
        <f t="shared" si="33"/>
        <v>17</v>
      </c>
      <c r="Q45" s="6">
        <f t="shared" si="33"/>
        <v>19</v>
      </c>
      <c r="R45" s="6">
        <f t="shared" si="33"/>
        <v>17</v>
      </c>
      <c r="S45" s="6">
        <f t="shared" si="33"/>
        <v>17</v>
      </c>
      <c r="T45" s="6">
        <f t="shared" si="33"/>
        <v>17</v>
      </c>
      <c r="U45" s="6">
        <f t="shared" si="33"/>
        <v>19</v>
      </c>
      <c r="V45" s="6">
        <f t="shared" si="33"/>
        <v>17</v>
      </c>
      <c r="W45" s="6">
        <f t="shared" si="33"/>
        <v>17</v>
      </c>
      <c r="X45" s="6">
        <f t="shared" si="33"/>
        <v>16</v>
      </c>
      <c r="Y45" s="6">
        <v>16</v>
      </c>
    </row>
    <row r="46" spans="1:25" s="16" customFormat="1" ht="12" customHeight="1" x14ac:dyDescent="0.2">
      <c r="A46" s="13"/>
      <c r="B46" s="8" t="s">
        <v>34</v>
      </c>
      <c r="C46" s="6">
        <f>+C70+C71+C79+C97</f>
        <v>9</v>
      </c>
      <c r="D46" s="6">
        <f t="shared" ref="D46:X46" si="34">+D70+D71+D79+D97</f>
        <v>8</v>
      </c>
      <c r="E46" s="6">
        <f t="shared" si="34"/>
        <v>5</v>
      </c>
      <c r="F46" s="6">
        <f t="shared" si="34"/>
        <v>3</v>
      </c>
      <c r="G46" s="6">
        <f t="shared" si="34"/>
        <v>4</v>
      </c>
      <c r="H46" s="6">
        <f t="shared" si="34"/>
        <v>4</v>
      </c>
      <c r="I46" s="6">
        <f t="shared" si="34"/>
        <v>4</v>
      </c>
      <c r="J46" s="6">
        <f t="shared" si="34"/>
        <v>4</v>
      </c>
      <c r="K46" s="6">
        <f t="shared" si="34"/>
        <v>4</v>
      </c>
      <c r="L46" s="6">
        <f t="shared" si="34"/>
        <v>4</v>
      </c>
      <c r="M46" s="6">
        <f t="shared" si="34"/>
        <v>4</v>
      </c>
      <c r="N46" s="6">
        <f t="shared" si="34"/>
        <v>3</v>
      </c>
      <c r="O46" s="6">
        <f t="shared" si="34"/>
        <v>3</v>
      </c>
      <c r="P46" s="6">
        <f t="shared" si="34"/>
        <v>3</v>
      </c>
      <c r="Q46" s="6">
        <f t="shared" si="34"/>
        <v>3</v>
      </c>
      <c r="R46" s="6">
        <f t="shared" si="34"/>
        <v>3</v>
      </c>
      <c r="S46" s="6">
        <f t="shared" si="34"/>
        <v>3</v>
      </c>
      <c r="T46" s="6">
        <f t="shared" si="34"/>
        <v>3</v>
      </c>
      <c r="U46" s="6">
        <f t="shared" si="34"/>
        <v>4</v>
      </c>
      <c r="V46" s="6">
        <f t="shared" si="34"/>
        <v>4</v>
      </c>
      <c r="W46" s="6">
        <f t="shared" si="34"/>
        <v>3</v>
      </c>
      <c r="X46" s="6">
        <f t="shared" si="34"/>
        <v>3</v>
      </c>
      <c r="Y46" s="6">
        <v>3</v>
      </c>
    </row>
    <row r="47" spans="1:25" s="16" customFormat="1" ht="12" customHeight="1" x14ac:dyDescent="0.2">
      <c r="A47" s="13"/>
      <c r="B47" s="8" t="s">
        <v>35</v>
      </c>
      <c r="C47" s="6">
        <f>C73+C75+C87+C102+C107+C111</f>
        <v>14</v>
      </c>
      <c r="D47" s="6">
        <f t="shared" ref="D47:X47" si="35">D73+D75+D87+D102+D107+D111</f>
        <v>15</v>
      </c>
      <c r="E47" s="6">
        <f t="shared" si="35"/>
        <v>14</v>
      </c>
      <c r="F47" s="6">
        <f t="shared" si="35"/>
        <v>16</v>
      </c>
      <c r="G47" s="6">
        <f t="shared" si="35"/>
        <v>16</v>
      </c>
      <c r="H47" s="6">
        <f t="shared" si="35"/>
        <v>16</v>
      </c>
      <c r="I47" s="6">
        <f t="shared" si="35"/>
        <v>16</v>
      </c>
      <c r="J47" s="6">
        <f t="shared" si="35"/>
        <v>13</v>
      </c>
      <c r="K47" s="6">
        <f t="shared" si="35"/>
        <v>10</v>
      </c>
      <c r="L47" s="6">
        <f t="shared" si="35"/>
        <v>13</v>
      </c>
      <c r="M47" s="6">
        <f t="shared" si="35"/>
        <v>13</v>
      </c>
      <c r="N47" s="6">
        <f t="shared" si="35"/>
        <v>14</v>
      </c>
      <c r="O47" s="6">
        <f t="shared" si="35"/>
        <v>12</v>
      </c>
      <c r="P47" s="6">
        <f t="shared" si="35"/>
        <v>12</v>
      </c>
      <c r="Q47" s="6">
        <f t="shared" si="35"/>
        <v>13</v>
      </c>
      <c r="R47" s="6">
        <f t="shared" si="35"/>
        <v>12</v>
      </c>
      <c r="S47" s="6">
        <f t="shared" si="35"/>
        <v>12</v>
      </c>
      <c r="T47" s="6">
        <f t="shared" si="35"/>
        <v>12</v>
      </c>
      <c r="U47" s="6">
        <f t="shared" si="35"/>
        <v>12</v>
      </c>
      <c r="V47" s="6">
        <f t="shared" si="35"/>
        <v>10</v>
      </c>
      <c r="W47" s="6">
        <f t="shared" si="35"/>
        <v>11</v>
      </c>
      <c r="X47" s="6">
        <f t="shared" si="35"/>
        <v>10</v>
      </c>
      <c r="Y47" s="6">
        <v>10</v>
      </c>
    </row>
    <row r="48" spans="1:25" s="16" customFormat="1" ht="12" customHeight="1" x14ac:dyDescent="0.2">
      <c r="A48" s="13"/>
      <c r="B48" s="13" t="s">
        <v>36</v>
      </c>
      <c r="C48" s="11">
        <f>C69+C76+C83+C92+C101+C113</f>
        <v>5</v>
      </c>
      <c r="D48" s="11">
        <f t="shared" ref="D48:X48" si="36">D69+D76+D83+D92+D101+D113</f>
        <v>4</v>
      </c>
      <c r="E48" s="11">
        <f t="shared" si="36"/>
        <v>4</v>
      </c>
      <c r="F48" s="11">
        <f t="shared" si="36"/>
        <v>4</v>
      </c>
      <c r="G48" s="11">
        <f t="shared" si="36"/>
        <v>4</v>
      </c>
      <c r="H48" s="11">
        <f t="shared" si="36"/>
        <v>2</v>
      </c>
      <c r="I48" s="11">
        <f t="shared" si="36"/>
        <v>2</v>
      </c>
      <c r="J48" s="11">
        <f t="shared" si="36"/>
        <v>2</v>
      </c>
      <c r="K48" s="11">
        <f t="shared" si="36"/>
        <v>3</v>
      </c>
      <c r="L48" s="11">
        <f t="shared" si="36"/>
        <v>2</v>
      </c>
      <c r="M48" s="11">
        <f t="shared" si="36"/>
        <v>2</v>
      </c>
      <c r="N48" s="11">
        <f t="shared" si="36"/>
        <v>3</v>
      </c>
      <c r="O48" s="11">
        <f t="shared" si="36"/>
        <v>2</v>
      </c>
      <c r="P48" s="11">
        <f t="shared" si="36"/>
        <v>2</v>
      </c>
      <c r="Q48" s="11">
        <f t="shared" si="36"/>
        <v>3</v>
      </c>
      <c r="R48" s="11">
        <f t="shared" si="36"/>
        <v>2</v>
      </c>
      <c r="S48" s="11">
        <f t="shared" si="36"/>
        <v>2</v>
      </c>
      <c r="T48" s="11">
        <f t="shared" si="36"/>
        <v>2</v>
      </c>
      <c r="U48" s="11">
        <f t="shared" si="36"/>
        <v>3</v>
      </c>
      <c r="V48" s="11">
        <f t="shared" si="36"/>
        <v>3</v>
      </c>
      <c r="W48" s="11">
        <f t="shared" si="36"/>
        <v>3</v>
      </c>
      <c r="X48" s="11">
        <f t="shared" si="36"/>
        <v>3</v>
      </c>
      <c r="Y48" s="11">
        <v>3</v>
      </c>
    </row>
    <row r="49" spans="1:25" s="16" customFormat="1" ht="12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9" customFormat="1" ht="12" customHeight="1" x14ac:dyDescent="0.2">
      <c r="A50" s="74" t="s">
        <v>37</v>
      </c>
      <c r="B50" s="74"/>
      <c r="C50" s="5">
        <f t="shared" ref="C50:X50" si="37">C51+C52+C53</f>
        <v>89</v>
      </c>
      <c r="D50" s="5">
        <f t="shared" si="37"/>
        <v>85</v>
      </c>
      <c r="E50" s="5">
        <f t="shared" si="37"/>
        <v>82</v>
      </c>
      <c r="F50" s="5">
        <f t="shared" si="37"/>
        <v>84</v>
      </c>
      <c r="G50" s="5">
        <f t="shared" si="37"/>
        <v>79</v>
      </c>
      <c r="H50" s="5">
        <f t="shared" si="37"/>
        <v>73</v>
      </c>
      <c r="I50" s="5">
        <f t="shared" si="37"/>
        <v>69</v>
      </c>
      <c r="J50" s="5">
        <f t="shared" si="37"/>
        <v>70</v>
      </c>
      <c r="K50" s="5">
        <f t="shared" si="37"/>
        <v>71</v>
      </c>
      <c r="L50" s="5">
        <f t="shared" si="37"/>
        <v>74</v>
      </c>
      <c r="M50" s="5">
        <f t="shared" si="37"/>
        <v>73</v>
      </c>
      <c r="N50" s="5">
        <f t="shared" si="37"/>
        <v>70</v>
      </c>
      <c r="O50" s="5">
        <f t="shared" si="37"/>
        <v>72</v>
      </c>
      <c r="P50" s="5">
        <f t="shared" si="37"/>
        <v>67</v>
      </c>
      <c r="Q50" s="5">
        <f t="shared" si="37"/>
        <v>68</v>
      </c>
      <c r="R50" s="5">
        <f t="shared" si="37"/>
        <v>69</v>
      </c>
      <c r="S50" s="5">
        <f t="shared" si="37"/>
        <v>66</v>
      </c>
      <c r="T50" s="5">
        <f t="shared" si="37"/>
        <v>68</v>
      </c>
      <c r="U50" s="5">
        <f t="shared" si="37"/>
        <v>63</v>
      </c>
      <c r="V50" s="5">
        <f t="shared" si="37"/>
        <v>62</v>
      </c>
      <c r="W50" s="5">
        <f t="shared" si="37"/>
        <v>59</v>
      </c>
      <c r="X50" s="5">
        <f t="shared" si="37"/>
        <v>54</v>
      </c>
      <c r="Y50" s="5">
        <v>50</v>
      </c>
    </row>
    <row r="51" spans="1:25" s="16" customFormat="1" ht="12" customHeight="1" x14ac:dyDescent="0.2">
      <c r="A51" s="72" t="s">
        <v>38</v>
      </c>
      <c r="B51" s="72"/>
      <c r="C51" s="6">
        <f t="shared" ref="C51:X51" si="38">C56+C59+C62+C66</f>
        <v>10</v>
      </c>
      <c r="D51" s="6">
        <f t="shared" si="38"/>
        <v>8</v>
      </c>
      <c r="E51" s="6">
        <f t="shared" si="38"/>
        <v>8</v>
      </c>
      <c r="F51" s="6">
        <f t="shared" si="38"/>
        <v>7</v>
      </c>
      <c r="G51" s="6">
        <f t="shared" si="38"/>
        <v>7</v>
      </c>
      <c r="H51" s="6">
        <f t="shared" si="38"/>
        <v>6</v>
      </c>
      <c r="I51" s="6">
        <f t="shared" si="38"/>
        <v>6</v>
      </c>
      <c r="J51" s="6">
        <f t="shared" si="38"/>
        <v>7</v>
      </c>
      <c r="K51" s="6">
        <f t="shared" si="38"/>
        <v>5</v>
      </c>
      <c r="L51" s="6">
        <f t="shared" si="38"/>
        <v>5</v>
      </c>
      <c r="M51" s="6">
        <f t="shared" si="38"/>
        <v>6</v>
      </c>
      <c r="N51" s="6">
        <f t="shared" si="38"/>
        <v>5</v>
      </c>
      <c r="O51" s="6">
        <f t="shared" si="38"/>
        <v>5</v>
      </c>
      <c r="P51" s="6">
        <f t="shared" si="38"/>
        <v>5</v>
      </c>
      <c r="Q51" s="6">
        <f t="shared" si="38"/>
        <v>6</v>
      </c>
      <c r="R51" s="6">
        <f t="shared" si="38"/>
        <v>5</v>
      </c>
      <c r="S51" s="6">
        <f t="shared" si="38"/>
        <v>4</v>
      </c>
      <c r="T51" s="6">
        <f t="shared" si="38"/>
        <v>4</v>
      </c>
      <c r="U51" s="6">
        <f t="shared" si="38"/>
        <v>4</v>
      </c>
      <c r="V51" s="6">
        <f t="shared" si="38"/>
        <v>4</v>
      </c>
      <c r="W51" s="6">
        <f t="shared" si="38"/>
        <v>4</v>
      </c>
      <c r="X51" s="6">
        <f t="shared" si="38"/>
        <v>4</v>
      </c>
      <c r="Y51" s="6">
        <v>4</v>
      </c>
    </row>
    <row r="52" spans="1:25" s="16" customFormat="1" ht="12" customHeight="1" x14ac:dyDescent="0.2">
      <c r="A52" s="72" t="s">
        <v>39</v>
      </c>
      <c r="B52" s="72"/>
      <c r="C52" s="6">
        <f>C72+C77+C78+C60+C61+C63+C64+C65+C112</f>
        <v>56</v>
      </c>
      <c r="D52" s="6">
        <f t="shared" ref="D52:X52" si="39">D72+D77+D78+D60+D61+D63+D64+D65+D112</f>
        <v>55</v>
      </c>
      <c r="E52" s="6">
        <f t="shared" si="39"/>
        <v>53</v>
      </c>
      <c r="F52" s="6">
        <f t="shared" si="39"/>
        <v>54</v>
      </c>
      <c r="G52" s="6">
        <f t="shared" si="39"/>
        <v>50</v>
      </c>
      <c r="H52" s="6">
        <f t="shared" si="39"/>
        <v>44</v>
      </c>
      <c r="I52" s="6">
        <f t="shared" si="39"/>
        <v>43</v>
      </c>
      <c r="J52" s="6">
        <f t="shared" si="39"/>
        <v>44</v>
      </c>
      <c r="K52" s="6">
        <f t="shared" si="39"/>
        <v>45</v>
      </c>
      <c r="L52" s="6">
        <f t="shared" si="39"/>
        <v>45</v>
      </c>
      <c r="M52" s="6">
        <f t="shared" si="39"/>
        <v>43</v>
      </c>
      <c r="N52" s="6">
        <f t="shared" si="39"/>
        <v>42</v>
      </c>
      <c r="O52" s="6">
        <f t="shared" si="39"/>
        <v>42</v>
      </c>
      <c r="P52" s="6">
        <f t="shared" si="39"/>
        <v>40</v>
      </c>
      <c r="Q52" s="6">
        <f t="shared" si="39"/>
        <v>39</v>
      </c>
      <c r="R52" s="6">
        <f t="shared" si="39"/>
        <v>40</v>
      </c>
      <c r="S52" s="6">
        <f t="shared" si="39"/>
        <v>40</v>
      </c>
      <c r="T52" s="6">
        <f t="shared" si="39"/>
        <v>43</v>
      </c>
      <c r="U52" s="6">
        <f t="shared" si="39"/>
        <v>39</v>
      </c>
      <c r="V52" s="6">
        <f t="shared" si="39"/>
        <v>40</v>
      </c>
      <c r="W52" s="6">
        <f t="shared" si="39"/>
        <v>37</v>
      </c>
      <c r="X52" s="6">
        <f t="shared" si="39"/>
        <v>35</v>
      </c>
      <c r="Y52" s="6">
        <v>33</v>
      </c>
    </row>
    <row r="53" spans="1:25" s="16" customFormat="1" ht="12" customHeight="1" x14ac:dyDescent="0.2">
      <c r="A53" s="73" t="s">
        <v>40</v>
      </c>
      <c r="B53" s="73"/>
      <c r="C53" s="11">
        <f>C58+C57</f>
        <v>23</v>
      </c>
      <c r="D53" s="11">
        <f t="shared" ref="D53:X53" si="40">D58+D57</f>
        <v>22</v>
      </c>
      <c r="E53" s="11">
        <f t="shared" si="40"/>
        <v>21</v>
      </c>
      <c r="F53" s="11">
        <f t="shared" si="40"/>
        <v>23</v>
      </c>
      <c r="G53" s="11">
        <f t="shared" si="40"/>
        <v>22</v>
      </c>
      <c r="H53" s="11">
        <f t="shared" si="40"/>
        <v>23</v>
      </c>
      <c r="I53" s="11">
        <f t="shared" si="40"/>
        <v>20</v>
      </c>
      <c r="J53" s="11">
        <f t="shared" si="40"/>
        <v>19</v>
      </c>
      <c r="K53" s="11">
        <f t="shared" si="40"/>
        <v>21</v>
      </c>
      <c r="L53" s="11">
        <f t="shared" si="40"/>
        <v>24</v>
      </c>
      <c r="M53" s="11">
        <f t="shared" si="40"/>
        <v>24</v>
      </c>
      <c r="N53" s="11">
        <f t="shared" si="40"/>
        <v>23</v>
      </c>
      <c r="O53" s="11">
        <f t="shared" si="40"/>
        <v>25</v>
      </c>
      <c r="P53" s="11">
        <f t="shared" si="40"/>
        <v>22</v>
      </c>
      <c r="Q53" s="11">
        <f t="shared" si="40"/>
        <v>23</v>
      </c>
      <c r="R53" s="11">
        <f t="shared" si="40"/>
        <v>24</v>
      </c>
      <c r="S53" s="11">
        <f t="shared" si="40"/>
        <v>22</v>
      </c>
      <c r="T53" s="11">
        <f t="shared" si="40"/>
        <v>21</v>
      </c>
      <c r="U53" s="11">
        <f t="shared" si="40"/>
        <v>20</v>
      </c>
      <c r="V53" s="11">
        <f t="shared" si="40"/>
        <v>18</v>
      </c>
      <c r="W53" s="11">
        <f t="shared" si="40"/>
        <v>18</v>
      </c>
      <c r="X53" s="11">
        <f t="shared" si="40"/>
        <v>15</v>
      </c>
      <c r="Y53" s="11">
        <v>13</v>
      </c>
    </row>
    <row r="54" spans="1:25" s="16" customFormat="1" ht="12" customHeight="1" x14ac:dyDescent="0.2">
      <c r="A54" s="9"/>
      <c r="B54" s="6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16" customFormat="1" ht="12" customHeight="1" x14ac:dyDescent="0.2">
      <c r="A55" s="84" t="s">
        <v>41</v>
      </c>
      <c r="B55" s="84"/>
      <c r="C55" s="4">
        <f t="shared" ref="C55:X55" si="41">SUM(C56:C66)</f>
        <v>77</v>
      </c>
      <c r="D55" s="4">
        <f t="shared" si="41"/>
        <v>76</v>
      </c>
      <c r="E55" s="4">
        <f t="shared" si="41"/>
        <v>72</v>
      </c>
      <c r="F55" s="4">
        <f t="shared" si="41"/>
        <v>73</v>
      </c>
      <c r="G55" s="4">
        <f t="shared" si="41"/>
        <v>69</v>
      </c>
      <c r="H55" s="4">
        <f t="shared" si="41"/>
        <v>65</v>
      </c>
      <c r="I55" s="4">
        <f t="shared" si="41"/>
        <v>62</v>
      </c>
      <c r="J55" s="4">
        <f t="shared" si="41"/>
        <v>63</v>
      </c>
      <c r="K55" s="4">
        <f t="shared" si="41"/>
        <v>64</v>
      </c>
      <c r="L55" s="4">
        <f t="shared" si="41"/>
        <v>66</v>
      </c>
      <c r="M55" s="4">
        <f t="shared" si="41"/>
        <v>65</v>
      </c>
      <c r="N55" s="4">
        <f t="shared" si="41"/>
        <v>62</v>
      </c>
      <c r="O55" s="4">
        <f t="shared" si="41"/>
        <v>63</v>
      </c>
      <c r="P55" s="4">
        <f t="shared" si="41"/>
        <v>57</v>
      </c>
      <c r="Q55" s="4">
        <f t="shared" si="41"/>
        <v>59</v>
      </c>
      <c r="R55" s="4">
        <f t="shared" si="41"/>
        <v>61</v>
      </c>
      <c r="S55" s="4">
        <f t="shared" si="41"/>
        <v>58</v>
      </c>
      <c r="T55" s="4">
        <f t="shared" si="41"/>
        <v>60</v>
      </c>
      <c r="U55" s="4">
        <f t="shared" si="41"/>
        <v>55</v>
      </c>
      <c r="V55" s="4">
        <f t="shared" si="41"/>
        <v>54</v>
      </c>
      <c r="W55" s="4">
        <f t="shared" si="41"/>
        <v>51</v>
      </c>
      <c r="X55" s="4">
        <f t="shared" si="41"/>
        <v>47</v>
      </c>
      <c r="Y55" s="4">
        <v>42</v>
      </c>
    </row>
    <row r="56" spans="1:25" s="16" customFormat="1" ht="12" customHeight="1" x14ac:dyDescent="0.2">
      <c r="A56" s="72" t="s">
        <v>42</v>
      </c>
      <c r="B56" s="72"/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6">
        <v>1</v>
      </c>
      <c r="I56" s="6">
        <v>1</v>
      </c>
      <c r="J56" s="6">
        <v>1</v>
      </c>
      <c r="K56" s="6">
        <v>1</v>
      </c>
      <c r="L56" s="6">
        <v>1</v>
      </c>
      <c r="M56" s="6">
        <v>1</v>
      </c>
      <c r="N56" s="6">
        <v>0</v>
      </c>
      <c r="O56" s="6">
        <v>0</v>
      </c>
      <c r="P56" s="6">
        <v>0</v>
      </c>
      <c r="Q56" s="6">
        <v>1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</row>
    <row r="57" spans="1:25" s="16" customFormat="1" ht="12" customHeight="1" x14ac:dyDescent="0.2">
      <c r="A57" s="72" t="s">
        <v>43</v>
      </c>
      <c r="B57" s="72"/>
      <c r="C57" s="6">
        <v>12</v>
      </c>
      <c r="D57" s="6">
        <v>11</v>
      </c>
      <c r="E57" s="6">
        <v>11</v>
      </c>
      <c r="F57" s="6">
        <v>11</v>
      </c>
      <c r="G57" s="6">
        <v>12</v>
      </c>
      <c r="H57" s="6">
        <v>13</v>
      </c>
      <c r="I57" s="6">
        <v>10</v>
      </c>
      <c r="J57" s="6">
        <v>10</v>
      </c>
      <c r="K57" s="6">
        <v>12</v>
      </c>
      <c r="L57" s="6">
        <v>15</v>
      </c>
      <c r="M57" s="6">
        <v>15</v>
      </c>
      <c r="N57" s="6">
        <v>14</v>
      </c>
      <c r="O57" s="6">
        <v>15</v>
      </c>
      <c r="P57" s="6">
        <v>13</v>
      </c>
      <c r="Q57" s="6">
        <v>14</v>
      </c>
      <c r="R57" s="6">
        <v>15</v>
      </c>
      <c r="S57" s="6">
        <v>14</v>
      </c>
      <c r="T57" s="6">
        <v>14</v>
      </c>
      <c r="U57" s="6">
        <v>14</v>
      </c>
      <c r="V57" s="6">
        <v>13</v>
      </c>
      <c r="W57" s="6">
        <v>12</v>
      </c>
      <c r="X57" s="6">
        <v>10</v>
      </c>
      <c r="Y57" s="6">
        <v>9</v>
      </c>
    </row>
    <row r="58" spans="1:25" s="16" customFormat="1" ht="12" customHeight="1" x14ac:dyDescent="0.2">
      <c r="A58" s="72" t="s">
        <v>44</v>
      </c>
      <c r="B58" s="72"/>
      <c r="C58" s="6">
        <v>11</v>
      </c>
      <c r="D58" s="6">
        <v>11</v>
      </c>
      <c r="E58" s="6">
        <v>10</v>
      </c>
      <c r="F58" s="6">
        <v>12</v>
      </c>
      <c r="G58" s="6">
        <v>10</v>
      </c>
      <c r="H58" s="6">
        <v>10</v>
      </c>
      <c r="I58" s="6">
        <v>10</v>
      </c>
      <c r="J58" s="6">
        <v>9</v>
      </c>
      <c r="K58" s="6">
        <v>9</v>
      </c>
      <c r="L58" s="6">
        <v>9</v>
      </c>
      <c r="M58" s="6">
        <v>9</v>
      </c>
      <c r="N58" s="6">
        <v>9</v>
      </c>
      <c r="O58" s="6">
        <v>10</v>
      </c>
      <c r="P58" s="6">
        <v>9</v>
      </c>
      <c r="Q58" s="6">
        <v>9</v>
      </c>
      <c r="R58" s="6">
        <v>9</v>
      </c>
      <c r="S58" s="6">
        <v>8</v>
      </c>
      <c r="T58" s="6">
        <v>7</v>
      </c>
      <c r="U58" s="6">
        <v>6</v>
      </c>
      <c r="V58" s="6">
        <v>5</v>
      </c>
      <c r="W58" s="6">
        <v>6</v>
      </c>
      <c r="X58" s="6">
        <v>5</v>
      </c>
      <c r="Y58" s="6">
        <v>4</v>
      </c>
    </row>
    <row r="59" spans="1:25" s="16" customFormat="1" ht="12" customHeight="1" x14ac:dyDescent="0.2">
      <c r="A59" s="72" t="s">
        <v>45</v>
      </c>
      <c r="B59" s="72"/>
      <c r="C59" s="6">
        <v>5</v>
      </c>
      <c r="D59" s="6">
        <v>3</v>
      </c>
      <c r="E59" s="6">
        <v>3</v>
      </c>
      <c r="F59" s="6">
        <v>3</v>
      </c>
      <c r="G59" s="6">
        <v>3</v>
      </c>
      <c r="H59" s="6">
        <v>3</v>
      </c>
      <c r="I59" s="6">
        <v>3</v>
      </c>
      <c r="J59" s="6">
        <v>2</v>
      </c>
      <c r="K59" s="6">
        <v>2</v>
      </c>
      <c r="L59" s="6">
        <v>2</v>
      </c>
      <c r="M59" s="6">
        <v>3</v>
      </c>
      <c r="N59" s="6">
        <v>3</v>
      </c>
      <c r="O59" s="6">
        <v>3</v>
      </c>
      <c r="P59" s="6">
        <v>3</v>
      </c>
      <c r="Q59" s="6">
        <v>3</v>
      </c>
      <c r="R59" s="6">
        <v>3</v>
      </c>
      <c r="S59" s="6">
        <v>3</v>
      </c>
      <c r="T59" s="6">
        <v>3</v>
      </c>
      <c r="U59" s="6">
        <v>3</v>
      </c>
      <c r="V59" s="6">
        <v>3</v>
      </c>
      <c r="W59" s="6">
        <v>3</v>
      </c>
      <c r="X59" s="6">
        <v>3</v>
      </c>
      <c r="Y59" s="6">
        <v>3</v>
      </c>
    </row>
    <row r="60" spans="1:25" s="16" customFormat="1" ht="12" customHeight="1" x14ac:dyDescent="0.2">
      <c r="A60" s="72" t="s">
        <v>46</v>
      </c>
      <c r="B60" s="72"/>
      <c r="C60" s="6">
        <v>4</v>
      </c>
      <c r="D60" s="6">
        <v>4</v>
      </c>
      <c r="E60" s="6">
        <v>3</v>
      </c>
      <c r="F60" s="6">
        <v>3</v>
      </c>
      <c r="G60" s="6">
        <v>2</v>
      </c>
      <c r="H60" s="6">
        <v>2</v>
      </c>
      <c r="I60" s="6">
        <v>2</v>
      </c>
      <c r="J60" s="6">
        <v>1</v>
      </c>
      <c r="K60" s="6">
        <v>2</v>
      </c>
      <c r="L60" s="6">
        <v>2</v>
      </c>
      <c r="M60" s="6">
        <v>2</v>
      </c>
      <c r="N60" s="6">
        <v>3</v>
      </c>
      <c r="O60" s="6">
        <v>4</v>
      </c>
      <c r="P60" s="6">
        <v>3</v>
      </c>
      <c r="Q60" s="6">
        <v>3</v>
      </c>
      <c r="R60" s="6">
        <v>3</v>
      </c>
      <c r="S60" s="6">
        <v>3</v>
      </c>
      <c r="T60" s="6">
        <v>3</v>
      </c>
      <c r="U60" s="6">
        <v>3</v>
      </c>
      <c r="V60" s="6">
        <v>3</v>
      </c>
      <c r="W60" s="6">
        <v>2</v>
      </c>
      <c r="X60" s="6">
        <v>2</v>
      </c>
      <c r="Y60" s="6">
        <v>2</v>
      </c>
    </row>
    <row r="61" spans="1:25" s="16" customFormat="1" ht="12" customHeight="1" x14ac:dyDescent="0.2">
      <c r="A61" s="72" t="s">
        <v>47</v>
      </c>
      <c r="B61" s="72"/>
      <c r="C61" s="6">
        <v>25</v>
      </c>
      <c r="D61" s="6">
        <v>27</v>
      </c>
      <c r="E61" s="6">
        <v>26</v>
      </c>
      <c r="F61" s="6">
        <v>23</v>
      </c>
      <c r="G61" s="6">
        <v>21</v>
      </c>
      <c r="H61" s="6">
        <v>21</v>
      </c>
      <c r="I61" s="6">
        <v>21</v>
      </c>
      <c r="J61" s="6">
        <v>22</v>
      </c>
      <c r="K61" s="6">
        <v>21</v>
      </c>
      <c r="L61" s="6">
        <v>21</v>
      </c>
      <c r="M61" s="6">
        <v>19</v>
      </c>
      <c r="N61" s="6">
        <v>17</v>
      </c>
      <c r="O61" s="6">
        <v>17</v>
      </c>
      <c r="P61" s="6">
        <v>15</v>
      </c>
      <c r="Q61" s="6">
        <v>15</v>
      </c>
      <c r="R61" s="6">
        <v>16</v>
      </c>
      <c r="S61" s="6">
        <v>17</v>
      </c>
      <c r="T61" s="6">
        <v>18</v>
      </c>
      <c r="U61" s="6">
        <v>17</v>
      </c>
      <c r="V61" s="6">
        <v>19</v>
      </c>
      <c r="W61" s="6">
        <v>18</v>
      </c>
      <c r="X61" s="6">
        <v>18</v>
      </c>
      <c r="Y61" s="6">
        <v>17</v>
      </c>
    </row>
    <row r="62" spans="1:25" s="16" customFormat="1" ht="12" customHeight="1" x14ac:dyDescent="0.2">
      <c r="A62" s="72" t="s">
        <v>48</v>
      </c>
      <c r="B62" s="72"/>
      <c r="C62" s="6">
        <v>3</v>
      </c>
      <c r="D62" s="6">
        <v>4</v>
      </c>
      <c r="E62" s="6">
        <v>4</v>
      </c>
      <c r="F62" s="6">
        <v>3</v>
      </c>
      <c r="G62" s="6">
        <v>3</v>
      </c>
      <c r="H62" s="6">
        <v>2</v>
      </c>
      <c r="I62" s="6">
        <v>2</v>
      </c>
      <c r="J62" s="6">
        <v>4</v>
      </c>
      <c r="K62" s="6">
        <v>2</v>
      </c>
      <c r="L62" s="6">
        <v>2</v>
      </c>
      <c r="M62" s="6">
        <v>2</v>
      </c>
      <c r="N62" s="6">
        <v>2</v>
      </c>
      <c r="O62" s="6">
        <v>2</v>
      </c>
      <c r="P62" s="6">
        <v>2</v>
      </c>
      <c r="Q62" s="6">
        <v>2</v>
      </c>
      <c r="R62" s="6">
        <v>2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</row>
    <row r="63" spans="1:25" s="16" customFormat="1" ht="12" customHeight="1" x14ac:dyDescent="0.2">
      <c r="A63" s="72" t="s">
        <v>49</v>
      </c>
      <c r="B63" s="72"/>
      <c r="C63" s="6">
        <v>9</v>
      </c>
      <c r="D63" s="6">
        <v>10</v>
      </c>
      <c r="E63" s="6">
        <v>9</v>
      </c>
      <c r="F63" s="6">
        <v>11</v>
      </c>
      <c r="G63" s="6">
        <v>10</v>
      </c>
      <c r="H63" s="6">
        <v>9</v>
      </c>
      <c r="I63" s="6">
        <v>8</v>
      </c>
      <c r="J63" s="6">
        <v>8</v>
      </c>
      <c r="K63" s="6">
        <v>10</v>
      </c>
      <c r="L63" s="6">
        <v>9</v>
      </c>
      <c r="M63" s="6">
        <v>9</v>
      </c>
      <c r="N63" s="6">
        <v>9</v>
      </c>
      <c r="O63" s="6">
        <v>7</v>
      </c>
      <c r="P63" s="6">
        <v>7</v>
      </c>
      <c r="Q63" s="6">
        <v>7</v>
      </c>
      <c r="R63" s="6">
        <v>8</v>
      </c>
      <c r="S63" s="6">
        <v>7</v>
      </c>
      <c r="T63" s="6">
        <v>9</v>
      </c>
      <c r="U63" s="6">
        <v>7</v>
      </c>
      <c r="V63" s="6">
        <v>8</v>
      </c>
      <c r="W63" s="6">
        <v>7</v>
      </c>
      <c r="X63" s="6">
        <v>6</v>
      </c>
      <c r="Y63" s="6">
        <v>6</v>
      </c>
    </row>
    <row r="64" spans="1:25" s="16" customFormat="1" ht="12" customHeight="1" x14ac:dyDescent="0.2">
      <c r="A64" s="72" t="s">
        <v>50</v>
      </c>
      <c r="B64" s="72"/>
      <c r="C64" s="6">
        <v>4</v>
      </c>
      <c r="D64" s="6">
        <v>3</v>
      </c>
      <c r="E64" s="6">
        <v>3</v>
      </c>
      <c r="F64" s="6">
        <v>3</v>
      </c>
      <c r="G64" s="6">
        <v>4</v>
      </c>
      <c r="H64" s="6">
        <v>3</v>
      </c>
      <c r="I64" s="6">
        <v>4</v>
      </c>
      <c r="J64" s="6">
        <v>5</v>
      </c>
      <c r="K64" s="6">
        <v>4</v>
      </c>
      <c r="L64" s="6">
        <v>4</v>
      </c>
      <c r="M64" s="6">
        <v>4</v>
      </c>
      <c r="N64" s="6">
        <v>4</v>
      </c>
      <c r="O64" s="6">
        <v>4</v>
      </c>
      <c r="P64" s="6">
        <v>3</v>
      </c>
      <c r="Q64" s="6">
        <v>3</v>
      </c>
      <c r="R64" s="6">
        <v>3</v>
      </c>
      <c r="S64" s="6">
        <v>3</v>
      </c>
      <c r="T64" s="6">
        <v>3</v>
      </c>
      <c r="U64" s="6">
        <v>2</v>
      </c>
      <c r="V64" s="6">
        <v>2</v>
      </c>
      <c r="W64" s="6">
        <v>2</v>
      </c>
      <c r="X64" s="6">
        <v>2</v>
      </c>
      <c r="Y64" s="6">
        <v>0</v>
      </c>
    </row>
    <row r="65" spans="1:25" s="16" customFormat="1" ht="12" customHeight="1" x14ac:dyDescent="0.2">
      <c r="A65" s="72" t="s">
        <v>51</v>
      </c>
      <c r="B65" s="72"/>
      <c r="C65" s="6">
        <v>2</v>
      </c>
      <c r="D65" s="6">
        <v>2</v>
      </c>
      <c r="E65" s="6">
        <v>2</v>
      </c>
      <c r="F65" s="6">
        <v>3</v>
      </c>
      <c r="G65" s="6">
        <v>3</v>
      </c>
      <c r="H65" s="6">
        <v>1</v>
      </c>
      <c r="I65" s="6">
        <v>1</v>
      </c>
      <c r="J65" s="6">
        <v>1</v>
      </c>
      <c r="K65" s="6">
        <v>1</v>
      </c>
      <c r="L65" s="6">
        <v>1</v>
      </c>
      <c r="M65" s="6">
        <v>1</v>
      </c>
      <c r="N65" s="6">
        <v>1</v>
      </c>
      <c r="O65" s="6">
        <v>1</v>
      </c>
      <c r="P65" s="6">
        <v>2</v>
      </c>
      <c r="Q65" s="6">
        <v>2</v>
      </c>
      <c r="R65" s="6">
        <v>2</v>
      </c>
      <c r="S65" s="6">
        <v>2</v>
      </c>
      <c r="T65" s="6">
        <v>2</v>
      </c>
      <c r="U65" s="6">
        <v>2</v>
      </c>
      <c r="V65" s="6">
        <v>0</v>
      </c>
      <c r="W65" s="6">
        <v>0</v>
      </c>
      <c r="X65" s="6">
        <v>0</v>
      </c>
      <c r="Y65" s="6">
        <v>0</v>
      </c>
    </row>
    <row r="66" spans="1:25" s="16" customFormat="1" ht="12" customHeight="1" x14ac:dyDescent="0.2">
      <c r="A66" s="73" t="s">
        <v>52</v>
      </c>
      <c r="B66" s="73"/>
      <c r="C66" s="11">
        <v>1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</row>
    <row r="67" spans="1:25" s="16" customFormat="1" ht="12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s="16" customFormat="1" ht="12" customHeight="1" x14ac:dyDescent="0.2">
      <c r="A68" s="74" t="s">
        <v>53</v>
      </c>
      <c r="B68" s="74"/>
      <c r="C68" s="5">
        <f>SUM(C69:C115)</f>
        <v>90</v>
      </c>
      <c r="D68" s="5">
        <f t="shared" ref="D68:X68" si="42">SUM(D69:D115)</f>
        <v>82</v>
      </c>
      <c r="E68" s="5">
        <f t="shared" si="42"/>
        <v>75</v>
      </c>
      <c r="F68" s="5">
        <f t="shared" si="42"/>
        <v>71</v>
      </c>
      <c r="G68" s="5">
        <f t="shared" si="42"/>
        <v>68</v>
      </c>
      <c r="H68" s="5">
        <f t="shared" si="42"/>
        <v>65</v>
      </c>
      <c r="I68" s="5">
        <f t="shared" si="42"/>
        <v>60</v>
      </c>
      <c r="J68" s="5">
        <f t="shared" si="42"/>
        <v>60</v>
      </c>
      <c r="K68" s="5">
        <f t="shared" si="42"/>
        <v>58</v>
      </c>
      <c r="L68" s="5">
        <f t="shared" si="42"/>
        <v>68</v>
      </c>
      <c r="M68" s="5">
        <f t="shared" si="42"/>
        <v>65</v>
      </c>
      <c r="N68" s="5">
        <f t="shared" si="42"/>
        <v>63</v>
      </c>
      <c r="O68" s="5">
        <f t="shared" si="42"/>
        <v>64</v>
      </c>
      <c r="P68" s="5">
        <f t="shared" si="42"/>
        <v>62</v>
      </c>
      <c r="Q68" s="5">
        <f t="shared" si="42"/>
        <v>65</v>
      </c>
      <c r="R68" s="5">
        <f t="shared" si="42"/>
        <v>66</v>
      </c>
      <c r="S68" s="5">
        <f t="shared" si="42"/>
        <v>64</v>
      </c>
      <c r="T68" s="5">
        <f t="shared" si="42"/>
        <v>60</v>
      </c>
      <c r="U68" s="5">
        <f t="shared" si="42"/>
        <v>65</v>
      </c>
      <c r="V68" s="5">
        <f t="shared" si="42"/>
        <v>61</v>
      </c>
      <c r="W68" s="5">
        <f t="shared" si="42"/>
        <v>61</v>
      </c>
      <c r="X68" s="5">
        <f t="shared" si="42"/>
        <v>61</v>
      </c>
      <c r="Y68" s="5">
        <v>61</v>
      </c>
    </row>
    <row r="69" spans="1:25" s="16" customFormat="1" ht="12" customHeight="1" x14ac:dyDescent="0.2">
      <c r="A69" s="72" t="s">
        <v>54</v>
      </c>
      <c r="B69" s="72"/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</v>
      </c>
      <c r="R69" s="6">
        <v>1</v>
      </c>
      <c r="S69" s="6">
        <v>2</v>
      </c>
      <c r="T69" s="6">
        <v>2</v>
      </c>
      <c r="U69" s="6">
        <v>3</v>
      </c>
      <c r="V69" s="6">
        <v>3</v>
      </c>
      <c r="W69" s="6">
        <v>3</v>
      </c>
      <c r="X69" s="6">
        <v>3</v>
      </c>
      <c r="Y69" s="6">
        <v>2</v>
      </c>
    </row>
    <row r="70" spans="1:25" s="16" customFormat="1" ht="12" customHeight="1" x14ac:dyDescent="0.2">
      <c r="A70" s="72" t="s">
        <v>55</v>
      </c>
      <c r="B70" s="72"/>
      <c r="C70" s="6">
        <v>2</v>
      </c>
      <c r="D70" s="6">
        <v>3</v>
      </c>
      <c r="E70" s="6">
        <v>3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1</v>
      </c>
      <c r="V70" s="6">
        <v>1</v>
      </c>
      <c r="W70" s="6">
        <v>0</v>
      </c>
      <c r="X70" s="6">
        <v>0</v>
      </c>
      <c r="Y70" s="6">
        <v>0</v>
      </c>
    </row>
    <row r="71" spans="1:25" s="16" customFormat="1" ht="12" customHeight="1" x14ac:dyDescent="0.2">
      <c r="A71" s="72" t="s">
        <v>56</v>
      </c>
      <c r="B71" s="72"/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</row>
    <row r="72" spans="1:25" s="16" customFormat="1" ht="12" customHeight="1" x14ac:dyDescent="0.2">
      <c r="A72" s="72" t="s">
        <v>57</v>
      </c>
      <c r="B72" s="72"/>
      <c r="C72" s="6">
        <v>6</v>
      </c>
      <c r="D72" s="6">
        <v>5</v>
      </c>
      <c r="E72" s="6">
        <v>6</v>
      </c>
      <c r="F72" s="6">
        <v>6</v>
      </c>
      <c r="G72" s="6">
        <v>6</v>
      </c>
      <c r="H72" s="6">
        <v>4</v>
      </c>
      <c r="I72" s="6">
        <v>3</v>
      </c>
      <c r="J72" s="6">
        <v>4</v>
      </c>
      <c r="K72" s="6">
        <v>4</v>
      </c>
      <c r="L72" s="6">
        <v>3</v>
      </c>
      <c r="M72" s="6">
        <v>3</v>
      </c>
      <c r="N72" s="6">
        <v>3</v>
      </c>
      <c r="O72" s="6">
        <v>3</v>
      </c>
      <c r="P72" s="6">
        <v>4</v>
      </c>
      <c r="Q72" s="6">
        <v>4</v>
      </c>
      <c r="R72" s="6">
        <v>3</v>
      </c>
      <c r="S72" s="6">
        <v>3</v>
      </c>
      <c r="T72" s="6">
        <v>4</v>
      </c>
      <c r="U72" s="6">
        <v>4</v>
      </c>
      <c r="V72" s="6">
        <v>4</v>
      </c>
      <c r="W72" s="6">
        <v>4</v>
      </c>
      <c r="X72" s="6">
        <v>4</v>
      </c>
      <c r="Y72" s="6">
        <v>5</v>
      </c>
    </row>
    <row r="73" spans="1:25" s="16" customFormat="1" ht="12" customHeight="1" x14ac:dyDescent="0.2">
      <c r="A73" s="72" t="s">
        <v>58</v>
      </c>
      <c r="B73" s="72"/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</row>
    <row r="74" spans="1:25" s="16" customFormat="1" ht="12" customHeight="1" x14ac:dyDescent="0.2">
      <c r="A74" s="72" t="s">
        <v>59</v>
      </c>
      <c r="B74" s="72"/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1</v>
      </c>
      <c r="O74" s="6">
        <v>1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1</v>
      </c>
      <c r="W74" s="6">
        <v>0</v>
      </c>
      <c r="X74" s="6">
        <v>0</v>
      </c>
      <c r="Y74" s="6">
        <v>0</v>
      </c>
    </row>
    <row r="75" spans="1:25" s="16" customFormat="1" ht="12" customHeight="1" x14ac:dyDescent="0.2">
      <c r="A75" s="72" t="s">
        <v>60</v>
      </c>
      <c r="B75" s="72"/>
      <c r="C75" s="6">
        <v>4</v>
      </c>
      <c r="D75" s="6">
        <v>5</v>
      </c>
      <c r="E75" s="6">
        <v>4</v>
      </c>
      <c r="F75" s="6">
        <v>6</v>
      </c>
      <c r="G75" s="6">
        <v>6</v>
      </c>
      <c r="H75" s="6">
        <v>5</v>
      </c>
      <c r="I75" s="6">
        <v>5</v>
      </c>
      <c r="J75" s="6">
        <v>3</v>
      </c>
      <c r="K75" s="6">
        <v>2</v>
      </c>
      <c r="L75" s="6">
        <v>3</v>
      </c>
      <c r="M75" s="6">
        <v>3</v>
      </c>
      <c r="N75" s="6">
        <v>3</v>
      </c>
      <c r="O75" s="6">
        <v>3</v>
      </c>
      <c r="P75" s="6">
        <v>3</v>
      </c>
      <c r="Q75" s="6">
        <v>3</v>
      </c>
      <c r="R75" s="6">
        <v>2</v>
      </c>
      <c r="S75" s="6">
        <v>2</v>
      </c>
      <c r="T75" s="6">
        <v>2</v>
      </c>
      <c r="U75" s="6">
        <v>2</v>
      </c>
      <c r="V75" s="6">
        <v>2</v>
      </c>
      <c r="W75" s="6">
        <v>3</v>
      </c>
      <c r="X75" s="6">
        <v>3</v>
      </c>
      <c r="Y75" s="6">
        <v>3</v>
      </c>
    </row>
    <row r="76" spans="1:25" s="16" customFormat="1" ht="12" customHeight="1" x14ac:dyDescent="0.2">
      <c r="A76" s="72" t="s">
        <v>61</v>
      </c>
      <c r="B76" s="72"/>
      <c r="C76" s="6">
        <v>1</v>
      </c>
      <c r="D76" s="6">
        <v>0</v>
      </c>
      <c r="E76" s="6">
        <v>0</v>
      </c>
      <c r="F76" s="6">
        <v>2</v>
      </c>
      <c r="G76" s="6">
        <v>2</v>
      </c>
      <c r="H76" s="6">
        <v>1</v>
      </c>
      <c r="I76" s="6">
        <v>1</v>
      </c>
      <c r="J76" s="6">
        <v>1</v>
      </c>
      <c r="K76" s="6">
        <v>1</v>
      </c>
      <c r="L76" s="6">
        <v>0</v>
      </c>
      <c r="M76" s="6">
        <v>0</v>
      </c>
      <c r="N76" s="6">
        <v>1</v>
      </c>
      <c r="O76" s="6">
        <v>1</v>
      </c>
      <c r="P76" s="6">
        <v>1</v>
      </c>
      <c r="Q76" s="6">
        <v>1</v>
      </c>
      <c r="R76" s="6">
        <v>1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1</v>
      </c>
    </row>
    <row r="77" spans="1:25" s="16" customFormat="1" ht="12" customHeight="1" x14ac:dyDescent="0.2">
      <c r="A77" s="72" t="s">
        <v>62</v>
      </c>
      <c r="B77" s="72"/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</row>
    <row r="78" spans="1:25" s="16" customFormat="1" ht="12" customHeight="1" x14ac:dyDescent="0.2">
      <c r="A78" s="72" t="s">
        <v>63</v>
      </c>
      <c r="B78" s="72"/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</row>
    <row r="79" spans="1:25" s="16" customFormat="1" ht="12" customHeight="1" x14ac:dyDescent="0.2">
      <c r="A79" s="72" t="s">
        <v>64</v>
      </c>
      <c r="B79" s="72"/>
      <c r="C79" s="6">
        <v>3</v>
      </c>
      <c r="D79" s="6">
        <v>2</v>
      </c>
      <c r="E79" s="6">
        <v>2</v>
      </c>
      <c r="F79" s="6">
        <v>2</v>
      </c>
      <c r="G79" s="6">
        <v>3</v>
      </c>
      <c r="H79" s="6">
        <v>3</v>
      </c>
      <c r="I79" s="6">
        <v>3</v>
      </c>
      <c r="J79" s="6">
        <v>3</v>
      </c>
      <c r="K79" s="6">
        <v>2</v>
      </c>
      <c r="L79" s="6">
        <v>3</v>
      </c>
      <c r="M79" s="6">
        <v>3</v>
      </c>
      <c r="N79" s="6">
        <v>3</v>
      </c>
      <c r="O79" s="6">
        <v>3</v>
      </c>
      <c r="P79" s="6">
        <v>3</v>
      </c>
      <c r="Q79" s="6">
        <v>3</v>
      </c>
      <c r="R79" s="6">
        <v>3</v>
      </c>
      <c r="S79" s="6">
        <v>3</v>
      </c>
      <c r="T79" s="6">
        <v>3</v>
      </c>
      <c r="U79" s="6">
        <v>2</v>
      </c>
      <c r="V79" s="6">
        <v>2</v>
      </c>
      <c r="W79" s="6">
        <v>2</v>
      </c>
      <c r="X79" s="6">
        <v>2</v>
      </c>
      <c r="Y79" s="6">
        <v>2</v>
      </c>
    </row>
    <row r="80" spans="1:25" s="16" customFormat="1" ht="12" customHeight="1" x14ac:dyDescent="0.2">
      <c r="A80" s="72" t="s">
        <v>65</v>
      </c>
      <c r="B80" s="72"/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1</v>
      </c>
      <c r="U80" s="6">
        <v>1</v>
      </c>
      <c r="V80" s="6">
        <v>0</v>
      </c>
      <c r="W80" s="6">
        <v>0</v>
      </c>
      <c r="X80" s="6">
        <v>0</v>
      </c>
      <c r="Y80" s="6">
        <v>0</v>
      </c>
    </row>
    <row r="81" spans="1:25" s="16" customFormat="1" ht="12" customHeight="1" x14ac:dyDescent="0.2">
      <c r="A81" s="72" t="s">
        <v>66</v>
      </c>
      <c r="B81" s="72"/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</row>
    <row r="82" spans="1:25" s="16" customFormat="1" ht="12" customHeight="1" x14ac:dyDescent="0.2">
      <c r="A82" s="72" t="s">
        <v>67</v>
      </c>
      <c r="B82" s="72"/>
      <c r="C82" s="6">
        <v>14</v>
      </c>
      <c r="D82" s="6">
        <v>13</v>
      </c>
      <c r="E82" s="6">
        <v>10</v>
      </c>
      <c r="F82" s="6">
        <v>8</v>
      </c>
      <c r="G82" s="6">
        <v>8</v>
      </c>
      <c r="H82" s="6">
        <v>9</v>
      </c>
      <c r="I82" s="6">
        <v>9</v>
      </c>
      <c r="J82" s="6">
        <v>9</v>
      </c>
      <c r="K82" s="6">
        <v>9</v>
      </c>
      <c r="L82" s="6">
        <v>12</v>
      </c>
      <c r="M82" s="6">
        <v>10</v>
      </c>
      <c r="N82" s="6">
        <v>7</v>
      </c>
      <c r="O82" s="6">
        <v>10</v>
      </c>
      <c r="P82" s="6">
        <v>9</v>
      </c>
      <c r="Q82" s="6">
        <v>8</v>
      </c>
      <c r="R82" s="6">
        <v>8</v>
      </c>
      <c r="S82" s="6">
        <v>8</v>
      </c>
      <c r="T82" s="6">
        <v>6</v>
      </c>
      <c r="U82" s="6">
        <v>9</v>
      </c>
      <c r="V82" s="6">
        <v>7</v>
      </c>
      <c r="W82" s="6">
        <v>7</v>
      </c>
      <c r="X82" s="6">
        <v>8</v>
      </c>
      <c r="Y82" s="6">
        <v>8</v>
      </c>
    </row>
    <row r="83" spans="1:25" s="16" customFormat="1" ht="12" customHeight="1" x14ac:dyDescent="0.2">
      <c r="A83" s="72" t="s">
        <v>68</v>
      </c>
      <c r="B83" s="72"/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</row>
    <row r="84" spans="1:25" s="16" customFormat="1" ht="12" customHeight="1" x14ac:dyDescent="0.2">
      <c r="A84" s="72" t="s">
        <v>69</v>
      </c>
      <c r="B84" s="72"/>
      <c r="C84" s="6">
        <v>3</v>
      </c>
      <c r="D84" s="6">
        <v>2</v>
      </c>
      <c r="E84" s="6">
        <v>3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6">
        <v>1</v>
      </c>
      <c r="N84" s="6">
        <v>1</v>
      </c>
      <c r="O84" s="6">
        <v>1</v>
      </c>
      <c r="P84" s="6">
        <v>1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</row>
    <row r="85" spans="1:25" s="16" customFormat="1" ht="12" customHeight="1" x14ac:dyDescent="0.2">
      <c r="A85" s="72" t="s">
        <v>70</v>
      </c>
      <c r="B85" s="72"/>
      <c r="C85" s="6">
        <v>1</v>
      </c>
      <c r="D85" s="6">
        <v>1</v>
      </c>
      <c r="E85" s="6">
        <v>2</v>
      </c>
      <c r="F85" s="6">
        <v>2</v>
      </c>
      <c r="G85" s="6">
        <v>2</v>
      </c>
      <c r="H85" s="6">
        <v>2</v>
      </c>
      <c r="I85" s="6">
        <v>2</v>
      </c>
      <c r="J85" s="6">
        <v>2</v>
      </c>
      <c r="K85" s="6">
        <v>1</v>
      </c>
      <c r="L85" s="6">
        <v>1</v>
      </c>
      <c r="M85" s="6">
        <v>1</v>
      </c>
      <c r="N85" s="6">
        <v>1</v>
      </c>
      <c r="O85" s="6">
        <v>1</v>
      </c>
      <c r="P85" s="6">
        <v>1</v>
      </c>
      <c r="Q85" s="6">
        <v>1</v>
      </c>
      <c r="R85" s="6">
        <v>2</v>
      </c>
      <c r="S85" s="6">
        <v>2</v>
      </c>
      <c r="T85" s="6">
        <v>1</v>
      </c>
      <c r="U85" s="6">
        <v>2</v>
      </c>
      <c r="V85" s="6">
        <v>1</v>
      </c>
      <c r="W85" s="6">
        <v>1</v>
      </c>
      <c r="X85" s="6">
        <v>1</v>
      </c>
      <c r="Y85" s="6">
        <v>1</v>
      </c>
    </row>
    <row r="86" spans="1:25" s="16" customFormat="1" ht="12" customHeight="1" x14ac:dyDescent="0.2">
      <c r="A86" s="72" t="s">
        <v>71</v>
      </c>
      <c r="B86" s="72"/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</row>
    <row r="87" spans="1:25" s="16" customFormat="1" ht="12" customHeight="1" x14ac:dyDescent="0.2">
      <c r="A87" s="72" t="s">
        <v>72</v>
      </c>
      <c r="B87" s="72"/>
      <c r="C87" s="6">
        <v>1</v>
      </c>
      <c r="D87" s="6">
        <v>1</v>
      </c>
      <c r="E87" s="6">
        <v>1</v>
      </c>
      <c r="F87" s="6">
        <v>2</v>
      </c>
      <c r="G87" s="6">
        <v>2</v>
      </c>
      <c r="H87" s="6">
        <v>1</v>
      </c>
      <c r="I87" s="6">
        <v>1</v>
      </c>
      <c r="J87" s="6">
        <v>1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</row>
    <row r="88" spans="1:25" s="16" customFormat="1" ht="12" customHeight="1" x14ac:dyDescent="0.2">
      <c r="A88" s="72" t="s">
        <v>73</v>
      </c>
      <c r="B88" s="72"/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</row>
    <row r="89" spans="1:25" s="16" customFormat="1" ht="12" customHeight="1" x14ac:dyDescent="0.2">
      <c r="A89" s="72" t="s">
        <v>74</v>
      </c>
      <c r="B89" s="72"/>
      <c r="C89" s="6">
        <v>1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1</v>
      </c>
      <c r="M89" s="6">
        <v>1</v>
      </c>
      <c r="N89" s="6">
        <v>1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</row>
    <row r="90" spans="1:25" s="16" customFormat="1" ht="12" customHeight="1" x14ac:dyDescent="0.2">
      <c r="A90" s="72" t="s">
        <v>75</v>
      </c>
      <c r="B90" s="72"/>
      <c r="C90" s="6">
        <v>2</v>
      </c>
      <c r="D90" s="6">
        <v>2</v>
      </c>
      <c r="E90" s="6">
        <v>2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1</v>
      </c>
      <c r="O90" s="6">
        <v>1</v>
      </c>
      <c r="P90" s="6">
        <v>1</v>
      </c>
      <c r="Q90" s="6">
        <v>3</v>
      </c>
      <c r="R90" s="6">
        <v>4</v>
      </c>
      <c r="S90" s="6">
        <v>4</v>
      </c>
      <c r="T90" s="6">
        <v>3</v>
      </c>
      <c r="U90" s="6">
        <v>3</v>
      </c>
      <c r="V90" s="6">
        <v>2</v>
      </c>
      <c r="W90" s="6">
        <v>2</v>
      </c>
      <c r="X90" s="6">
        <v>2</v>
      </c>
      <c r="Y90" s="6">
        <v>2</v>
      </c>
    </row>
    <row r="91" spans="1:25" s="16" customFormat="1" ht="12" customHeight="1" x14ac:dyDescent="0.2">
      <c r="A91" s="72" t="s">
        <v>76</v>
      </c>
      <c r="B91" s="72"/>
      <c r="C91" s="6">
        <v>13</v>
      </c>
      <c r="D91" s="6">
        <v>12</v>
      </c>
      <c r="E91" s="6">
        <v>10</v>
      </c>
      <c r="F91" s="6">
        <v>8</v>
      </c>
      <c r="G91" s="6">
        <v>8</v>
      </c>
      <c r="H91" s="6">
        <v>8</v>
      </c>
      <c r="I91" s="6">
        <v>7</v>
      </c>
      <c r="J91" s="6">
        <v>10</v>
      </c>
      <c r="K91" s="6">
        <v>10</v>
      </c>
      <c r="L91" s="6">
        <v>11</v>
      </c>
      <c r="M91" s="6">
        <v>10</v>
      </c>
      <c r="N91" s="6">
        <v>9</v>
      </c>
      <c r="O91" s="6">
        <v>11</v>
      </c>
      <c r="P91" s="6">
        <v>12</v>
      </c>
      <c r="Q91" s="6">
        <v>13</v>
      </c>
      <c r="R91" s="6">
        <v>14</v>
      </c>
      <c r="S91" s="6">
        <v>13</v>
      </c>
      <c r="T91" s="6">
        <v>13</v>
      </c>
      <c r="U91" s="6">
        <v>12</v>
      </c>
      <c r="V91" s="6">
        <v>11</v>
      </c>
      <c r="W91" s="6">
        <v>11</v>
      </c>
      <c r="X91" s="6">
        <v>12</v>
      </c>
      <c r="Y91" s="6">
        <v>11</v>
      </c>
    </row>
    <row r="92" spans="1:25" s="16" customFormat="1" ht="12" customHeight="1" x14ac:dyDescent="0.2">
      <c r="A92" s="72" t="s">
        <v>77</v>
      </c>
      <c r="B92" s="72"/>
      <c r="C92" s="6">
        <v>2</v>
      </c>
      <c r="D92" s="6">
        <v>2</v>
      </c>
      <c r="E92" s="6">
        <v>2</v>
      </c>
      <c r="F92" s="6">
        <v>1</v>
      </c>
      <c r="G92" s="6">
        <v>1</v>
      </c>
      <c r="H92" s="6">
        <v>1</v>
      </c>
      <c r="I92" s="6">
        <v>1</v>
      </c>
      <c r="J92" s="6">
        <v>1</v>
      </c>
      <c r="K92" s="6">
        <v>2</v>
      </c>
      <c r="L92" s="6">
        <v>2</v>
      </c>
      <c r="M92" s="6">
        <v>1</v>
      </c>
      <c r="N92" s="6">
        <v>1</v>
      </c>
      <c r="O92" s="6">
        <v>1</v>
      </c>
      <c r="P92" s="6">
        <v>1</v>
      </c>
      <c r="Q92" s="6">
        <v>1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</row>
    <row r="93" spans="1:25" s="16" customFormat="1" ht="12" customHeight="1" x14ac:dyDescent="0.2">
      <c r="A93" s="72" t="s">
        <v>78</v>
      </c>
      <c r="B93" s="72"/>
      <c r="C93" s="6">
        <v>1</v>
      </c>
      <c r="D93" s="6">
        <v>1</v>
      </c>
      <c r="E93" s="6">
        <v>2</v>
      </c>
      <c r="F93" s="6">
        <v>2</v>
      </c>
      <c r="G93" s="6">
        <v>2</v>
      </c>
      <c r="H93" s="6">
        <v>1</v>
      </c>
      <c r="I93" s="6">
        <v>0</v>
      </c>
      <c r="J93" s="6">
        <v>0</v>
      </c>
      <c r="K93" s="6">
        <v>1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1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</row>
    <row r="94" spans="1:25" s="16" customFormat="1" ht="12" customHeight="1" x14ac:dyDescent="0.2">
      <c r="A94" s="72" t="s">
        <v>79</v>
      </c>
      <c r="B94" s="72"/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/>
    </row>
    <row r="95" spans="1:25" s="16" customFormat="1" ht="12" customHeight="1" x14ac:dyDescent="0.2">
      <c r="A95" s="72" t="s">
        <v>80</v>
      </c>
      <c r="B95" s="72"/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</row>
    <row r="96" spans="1:25" s="16" customFormat="1" ht="12" customHeight="1" x14ac:dyDescent="0.2">
      <c r="A96" s="72" t="s">
        <v>81</v>
      </c>
      <c r="B96" s="72"/>
      <c r="C96" s="6">
        <v>3</v>
      </c>
      <c r="D96" s="6">
        <v>3</v>
      </c>
      <c r="E96" s="6">
        <v>3</v>
      </c>
      <c r="F96" s="6">
        <v>3</v>
      </c>
      <c r="G96" s="6">
        <v>4</v>
      </c>
      <c r="H96" s="6">
        <v>4</v>
      </c>
      <c r="I96" s="6">
        <v>3</v>
      </c>
      <c r="J96" s="6">
        <v>3</v>
      </c>
      <c r="K96" s="6">
        <v>3</v>
      </c>
      <c r="L96" s="6">
        <v>4</v>
      </c>
      <c r="M96" s="6">
        <v>4</v>
      </c>
      <c r="N96" s="6">
        <v>4</v>
      </c>
      <c r="O96" s="6">
        <v>4</v>
      </c>
      <c r="P96" s="6">
        <v>4</v>
      </c>
      <c r="Q96" s="6">
        <v>4</v>
      </c>
      <c r="R96" s="6">
        <v>5</v>
      </c>
      <c r="S96" s="6">
        <v>4</v>
      </c>
      <c r="T96" s="6">
        <v>5</v>
      </c>
      <c r="U96" s="6">
        <v>3</v>
      </c>
      <c r="V96" s="6">
        <v>3</v>
      </c>
      <c r="W96" s="6">
        <v>4</v>
      </c>
      <c r="X96" s="6">
        <v>3</v>
      </c>
      <c r="Y96" s="6">
        <v>4</v>
      </c>
    </row>
    <row r="97" spans="1:25" s="16" customFormat="1" ht="12" customHeight="1" x14ac:dyDescent="0.2">
      <c r="A97" s="72" t="s">
        <v>82</v>
      </c>
      <c r="B97" s="72"/>
      <c r="C97" s="6">
        <v>4</v>
      </c>
      <c r="D97" s="6">
        <v>3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1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</row>
    <row r="98" spans="1:25" s="16" customFormat="1" ht="12" customHeight="1" x14ac:dyDescent="0.2">
      <c r="A98" s="72" t="s">
        <v>83</v>
      </c>
      <c r="B98" s="72"/>
      <c r="C98" s="6">
        <v>6</v>
      </c>
      <c r="D98" s="6">
        <v>6</v>
      </c>
      <c r="E98" s="6">
        <v>5</v>
      </c>
      <c r="F98" s="6">
        <v>6</v>
      </c>
      <c r="G98" s="6">
        <v>6</v>
      </c>
      <c r="H98" s="6">
        <v>6</v>
      </c>
      <c r="I98" s="6">
        <v>5</v>
      </c>
      <c r="J98" s="6">
        <v>5</v>
      </c>
      <c r="K98" s="6">
        <v>4</v>
      </c>
      <c r="L98" s="6">
        <v>6</v>
      </c>
      <c r="M98" s="6">
        <v>7</v>
      </c>
      <c r="N98" s="6">
        <v>6</v>
      </c>
      <c r="O98" s="6">
        <v>5</v>
      </c>
      <c r="P98" s="6">
        <v>3</v>
      </c>
      <c r="Q98" s="6">
        <v>3</v>
      </c>
      <c r="R98" s="6">
        <v>2</v>
      </c>
      <c r="S98" s="6">
        <v>3</v>
      </c>
      <c r="T98" s="6">
        <v>1</v>
      </c>
      <c r="U98" s="6">
        <v>3</v>
      </c>
      <c r="V98" s="6">
        <v>4</v>
      </c>
      <c r="W98" s="6">
        <v>4</v>
      </c>
      <c r="X98" s="6">
        <v>5</v>
      </c>
      <c r="Y98" s="6">
        <v>5</v>
      </c>
    </row>
    <row r="99" spans="1:25" s="16" customFormat="1" ht="12" customHeight="1" x14ac:dyDescent="0.2">
      <c r="A99" s="72" t="s">
        <v>84</v>
      </c>
      <c r="B99" s="72"/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</row>
    <row r="100" spans="1:25" s="16" customFormat="1" ht="12" customHeight="1" x14ac:dyDescent="0.2">
      <c r="A100" s="72" t="s">
        <v>85</v>
      </c>
      <c r="B100" s="72"/>
      <c r="C100" s="6">
        <v>1</v>
      </c>
      <c r="D100" s="6">
        <v>1</v>
      </c>
      <c r="E100" s="6">
        <v>1</v>
      </c>
      <c r="F100" s="6">
        <v>2</v>
      </c>
      <c r="G100" s="6">
        <v>1</v>
      </c>
      <c r="H100" s="6">
        <v>2</v>
      </c>
      <c r="I100" s="6">
        <v>2</v>
      </c>
      <c r="J100" s="6">
        <v>2</v>
      </c>
      <c r="K100" s="6">
        <v>2</v>
      </c>
      <c r="L100" s="6">
        <v>2</v>
      </c>
      <c r="M100" s="6">
        <v>1</v>
      </c>
      <c r="N100" s="6">
        <v>1</v>
      </c>
      <c r="O100" s="6">
        <v>1</v>
      </c>
      <c r="P100" s="6">
        <v>1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2</v>
      </c>
      <c r="W100" s="6">
        <v>2</v>
      </c>
      <c r="X100" s="6">
        <v>3</v>
      </c>
      <c r="Y100" s="6">
        <v>2</v>
      </c>
    </row>
    <row r="101" spans="1:25" s="16" customFormat="1" ht="12" customHeight="1" x14ac:dyDescent="0.2">
      <c r="A101" s="72" t="s">
        <v>86</v>
      </c>
      <c r="B101" s="72"/>
      <c r="C101" s="6">
        <v>1</v>
      </c>
      <c r="D101" s="6">
        <v>1</v>
      </c>
      <c r="E101" s="6">
        <v>1</v>
      </c>
      <c r="F101" s="6">
        <v>1</v>
      </c>
      <c r="G101" s="6">
        <v>1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1</v>
      </c>
      <c r="N101" s="6">
        <v>1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</row>
    <row r="102" spans="1:25" s="16" customFormat="1" ht="12" customHeight="1" x14ac:dyDescent="0.2">
      <c r="A102" s="72" t="s">
        <v>87</v>
      </c>
      <c r="B102" s="72"/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1</v>
      </c>
      <c r="K102" s="6">
        <v>1</v>
      </c>
      <c r="L102" s="6">
        <v>1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0</v>
      </c>
      <c r="Y102" s="6">
        <v>0</v>
      </c>
    </row>
    <row r="103" spans="1:25" s="16" customFormat="1" ht="12" customHeight="1" x14ac:dyDescent="0.2">
      <c r="A103" s="72" t="s">
        <v>88</v>
      </c>
      <c r="B103" s="72"/>
      <c r="C103" s="6">
        <v>1</v>
      </c>
      <c r="D103" s="6">
        <v>0</v>
      </c>
      <c r="E103" s="6">
        <v>0</v>
      </c>
      <c r="F103" s="6">
        <v>1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</row>
    <row r="104" spans="1:25" s="16" customFormat="1" ht="12" customHeight="1" x14ac:dyDescent="0.2">
      <c r="A104" s="72" t="s">
        <v>89</v>
      </c>
      <c r="B104" s="72"/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</row>
    <row r="105" spans="1:25" s="16" customFormat="1" ht="12" customHeight="1" x14ac:dyDescent="0.2">
      <c r="A105" s="72" t="s">
        <v>90</v>
      </c>
      <c r="B105" s="72"/>
      <c r="C105" s="6">
        <v>1</v>
      </c>
      <c r="D105" s="6">
        <v>1</v>
      </c>
      <c r="E105" s="6">
        <v>2</v>
      </c>
      <c r="F105" s="6">
        <v>2</v>
      </c>
      <c r="G105" s="6">
        <v>2</v>
      </c>
      <c r="H105" s="6">
        <v>2</v>
      </c>
      <c r="I105" s="6">
        <v>2</v>
      </c>
      <c r="J105" s="6">
        <v>1</v>
      </c>
      <c r="K105" s="6">
        <v>1</v>
      </c>
      <c r="L105" s="6">
        <v>1</v>
      </c>
      <c r="M105" s="6">
        <v>1</v>
      </c>
      <c r="N105" s="6">
        <v>1</v>
      </c>
      <c r="O105" s="6">
        <v>1</v>
      </c>
      <c r="P105" s="6">
        <v>1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0</v>
      </c>
      <c r="Y105" s="6">
        <v>0</v>
      </c>
    </row>
    <row r="106" spans="1:25" s="16" customFormat="1" ht="12" customHeight="1" x14ac:dyDescent="0.2">
      <c r="A106" s="72" t="s">
        <v>91</v>
      </c>
      <c r="B106" s="72"/>
      <c r="C106" s="6">
        <v>1</v>
      </c>
      <c r="D106" s="6">
        <v>1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1</v>
      </c>
      <c r="M106" s="6">
        <v>1</v>
      </c>
      <c r="N106" s="6">
        <v>1</v>
      </c>
      <c r="O106" s="6">
        <v>1</v>
      </c>
      <c r="P106" s="6">
        <v>1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2</v>
      </c>
      <c r="W106" s="6">
        <v>2</v>
      </c>
      <c r="X106" s="6">
        <v>2</v>
      </c>
      <c r="Y106" s="6">
        <v>2</v>
      </c>
    </row>
    <row r="107" spans="1:25" s="16" customFormat="1" ht="12" customHeight="1" x14ac:dyDescent="0.2">
      <c r="A107" s="72" t="s">
        <v>92</v>
      </c>
      <c r="B107" s="72"/>
      <c r="C107" s="6">
        <v>1</v>
      </c>
      <c r="D107" s="6">
        <v>1</v>
      </c>
      <c r="E107" s="6">
        <v>1</v>
      </c>
      <c r="F107" s="6">
        <v>0</v>
      </c>
      <c r="G107" s="6">
        <v>0</v>
      </c>
      <c r="H107" s="6">
        <v>1</v>
      </c>
      <c r="I107" s="6">
        <v>1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</row>
    <row r="108" spans="1:25" s="16" customFormat="1" ht="12" customHeight="1" x14ac:dyDescent="0.2">
      <c r="A108" s="72" t="s">
        <v>93</v>
      </c>
      <c r="B108" s="72"/>
      <c r="C108" s="6">
        <v>1</v>
      </c>
      <c r="D108" s="6">
        <v>1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</row>
    <row r="109" spans="1:25" s="16" customFormat="1" ht="12" customHeight="1" x14ac:dyDescent="0.2">
      <c r="A109" s="72" t="s">
        <v>94</v>
      </c>
      <c r="B109" s="72"/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</row>
    <row r="110" spans="1:25" s="16" customFormat="1" ht="12" customHeight="1" x14ac:dyDescent="0.2">
      <c r="A110" s="72" t="s">
        <v>95</v>
      </c>
      <c r="B110" s="72"/>
      <c r="C110" s="6">
        <v>1</v>
      </c>
      <c r="D110" s="6">
        <v>2</v>
      </c>
      <c r="E110" s="6">
        <v>1</v>
      </c>
      <c r="F110" s="6">
        <v>2</v>
      </c>
      <c r="G110" s="6">
        <v>0</v>
      </c>
      <c r="H110" s="6">
        <v>0</v>
      </c>
      <c r="I110" s="6">
        <v>0</v>
      </c>
      <c r="J110" s="6">
        <v>0</v>
      </c>
      <c r="K110" s="6">
        <v>1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</row>
    <row r="111" spans="1:25" s="16" customFormat="1" ht="12" customHeight="1" x14ac:dyDescent="0.2">
      <c r="A111" s="72" t="s">
        <v>169</v>
      </c>
      <c r="B111" s="85"/>
      <c r="C111" s="6">
        <v>8</v>
      </c>
      <c r="D111" s="6">
        <v>8</v>
      </c>
      <c r="E111" s="6">
        <v>8</v>
      </c>
      <c r="F111" s="6">
        <v>8</v>
      </c>
      <c r="G111" s="6">
        <v>8</v>
      </c>
      <c r="H111" s="6">
        <v>9</v>
      </c>
      <c r="I111" s="6">
        <v>9</v>
      </c>
      <c r="J111" s="6">
        <v>8</v>
      </c>
      <c r="K111" s="6">
        <v>7</v>
      </c>
      <c r="L111" s="6">
        <v>9</v>
      </c>
      <c r="M111" s="6">
        <v>10</v>
      </c>
      <c r="N111" s="6">
        <v>11</v>
      </c>
      <c r="O111" s="6">
        <v>9</v>
      </c>
      <c r="P111" s="6">
        <v>9</v>
      </c>
      <c r="Q111" s="6">
        <v>10</v>
      </c>
      <c r="R111" s="6">
        <v>9</v>
      </c>
      <c r="S111" s="6">
        <v>9</v>
      </c>
      <c r="T111" s="6">
        <v>9</v>
      </c>
      <c r="U111" s="6">
        <v>9</v>
      </c>
      <c r="V111" s="6">
        <v>7</v>
      </c>
      <c r="W111" s="6">
        <v>7</v>
      </c>
      <c r="X111" s="6">
        <v>7</v>
      </c>
      <c r="Y111" s="6">
        <v>7</v>
      </c>
    </row>
    <row r="112" spans="1:25" s="16" customFormat="1" ht="12" customHeight="1" x14ac:dyDescent="0.2">
      <c r="A112" s="72" t="s">
        <v>192</v>
      </c>
      <c r="B112" s="85"/>
      <c r="C112" s="6">
        <v>6</v>
      </c>
      <c r="D112" s="6">
        <v>4</v>
      </c>
      <c r="E112" s="6">
        <v>4</v>
      </c>
      <c r="F112" s="6">
        <v>5</v>
      </c>
      <c r="G112" s="6">
        <v>4</v>
      </c>
      <c r="H112" s="6">
        <v>4</v>
      </c>
      <c r="I112" s="6">
        <v>4</v>
      </c>
      <c r="J112" s="6">
        <v>3</v>
      </c>
      <c r="K112" s="6">
        <v>3</v>
      </c>
      <c r="L112" s="6">
        <v>5</v>
      </c>
      <c r="M112" s="6">
        <v>5</v>
      </c>
      <c r="N112" s="6">
        <v>5</v>
      </c>
      <c r="O112" s="6">
        <v>6</v>
      </c>
      <c r="P112" s="6">
        <v>6</v>
      </c>
      <c r="Q112" s="6">
        <v>5</v>
      </c>
      <c r="R112" s="6">
        <v>5</v>
      </c>
      <c r="S112" s="6">
        <v>5</v>
      </c>
      <c r="T112" s="6">
        <v>4</v>
      </c>
      <c r="U112" s="6">
        <v>4</v>
      </c>
      <c r="V112" s="6">
        <v>4</v>
      </c>
      <c r="W112" s="6">
        <v>4</v>
      </c>
      <c r="X112" s="6">
        <v>3</v>
      </c>
      <c r="Y112" s="6">
        <v>3</v>
      </c>
    </row>
    <row r="113" spans="1:25" s="16" customFormat="1" ht="12" customHeight="1" x14ac:dyDescent="0.2">
      <c r="A113" s="72" t="s">
        <v>96</v>
      </c>
      <c r="B113" s="72"/>
      <c r="C113" s="6">
        <v>1</v>
      </c>
      <c r="D113" s="6">
        <v>1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</row>
    <row r="114" spans="1:25" s="16" customFormat="1" ht="12" customHeight="1" x14ac:dyDescent="0.2">
      <c r="A114" s="72" t="s">
        <v>97</v>
      </c>
      <c r="B114" s="72"/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1</v>
      </c>
      <c r="K114" s="6">
        <v>1</v>
      </c>
      <c r="L114" s="6">
        <v>1</v>
      </c>
      <c r="M114" s="6">
        <v>1</v>
      </c>
      <c r="N114" s="6">
        <v>1</v>
      </c>
      <c r="O114" s="6">
        <v>1</v>
      </c>
      <c r="P114" s="6">
        <v>1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</row>
    <row r="115" spans="1:25" s="16" customFormat="1" ht="12" customHeight="1" x14ac:dyDescent="0.2">
      <c r="A115" s="86" t="s">
        <v>98</v>
      </c>
      <c r="B115" s="86"/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</row>
    <row r="116" spans="1:25" s="16" customFormat="1" ht="12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s="16" customFormat="1" ht="12" customHeight="1" x14ac:dyDescent="0.2">
      <c r="A117" s="74" t="s">
        <v>99</v>
      </c>
      <c r="B117" s="74"/>
      <c r="C117" s="5">
        <f t="shared" ref="C117:X117" si="43">SUM(C118:C136)</f>
        <v>96</v>
      </c>
      <c r="D117" s="5">
        <f t="shared" si="43"/>
        <v>88</v>
      </c>
      <c r="E117" s="5">
        <f t="shared" si="43"/>
        <v>82</v>
      </c>
      <c r="F117" s="5">
        <f t="shared" si="43"/>
        <v>82</v>
      </c>
      <c r="G117" s="5">
        <f t="shared" si="43"/>
        <v>76</v>
      </c>
      <c r="H117" s="5">
        <f t="shared" si="43"/>
        <v>77</v>
      </c>
      <c r="I117" s="5">
        <f t="shared" si="43"/>
        <v>74</v>
      </c>
      <c r="J117" s="5">
        <f t="shared" si="43"/>
        <v>76</v>
      </c>
      <c r="K117" s="5">
        <f t="shared" si="43"/>
        <v>73</v>
      </c>
      <c r="L117" s="5">
        <f t="shared" si="43"/>
        <v>81</v>
      </c>
      <c r="M117" s="5">
        <f t="shared" si="43"/>
        <v>78</v>
      </c>
      <c r="N117" s="5">
        <f t="shared" si="43"/>
        <v>77</v>
      </c>
      <c r="O117" s="5">
        <f t="shared" si="43"/>
        <v>78</v>
      </c>
      <c r="P117" s="5">
        <f t="shared" si="43"/>
        <v>75</v>
      </c>
      <c r="Q117" s="5">
        <f t="shared" si="43"/>
        <v>68</v>
      </c>
      <c r="R117" s="5">
        <f t="shared" si="43"/>
        <v>62</v>
      </c>
      <c r="S117" s="5">
        <f t="shared" si="43"/>
        <v>55</v>
      </c>
      <c r="T117" s="5">
        <f t="shared" si="43"/>
        <v>55</v>
      </c>
      <c r="U117" s="5">
        <f t="shared" si="43"/>
        <v>55</v>
      </c>
      <c r="V117" s="5">
        <f t="shared" si="43"/>
        <v>53</v>
      </c>
      <c r="W117" s="5">
        <f t="shared" si="43"/>
        <v>47</v>
      </c>
      <c r="X117" s="5">
        <f t="shared" si="43"/>
        <v>49</v>
      </c>
      <c r="Y117" s="5">
        <v>53</v>
      </c>
    </row>
    <row r="118" spans="1:25" s="16" customFormat="1" ht="12" customHeight="1" x14ac:dyDescent="0.2">
      <c r="A118" s="72" t="s">
        <v>100</v>
      </c>
      <c r="B118" s="72"/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</row>
    <row r="119" spans="1:25" s="16" customFormat="1" ht="12" customHeight="1" x14ac:dyDescent="0.2">
      <c r="A119" s="72" t="s">
        <v>101</v>
      </c>
      <c r="B119" s="72"/>
      <c r="C119" s="6">
        <v>1</v>
      </c>
      <c r="D119" s="6">
        <v>1</v>
      </c>
      <c r="E119" s="6">
        <v>1</v>
      </c>
      <c r="F119" s="6">
        <v>1</v>
      </c>
      <c r="G119" s="6">
        <v>1</v>
      </c>
      <c r="H119" s="6">
        <v>1</v>
      </c>
      <c r="I119" s="6">
        <v>2</v>
      </c>
      <c r="J119" s="6">
        <v>2</v>
      </c>
      <c r="K119" s="6">
        <v>2</v>
      </c>
      <c r="L119" s="6">
        <v>1</v>
      </c>
      <c r="M119" s="6">
        <v>1</v>
      </c>
      <c r="N119" s="6">
        <v>1</v>
      </c>
      <c r="O119" s="6">
        <v>1</v>
      </c>
      <c r="P119" s="6">
        <v>1</v>
      </c>
      <c r="Q119" s="6">
        <v>1</v>
      </c>
      <c r="R119" s="6">
        <v>1</v>
      </c>
      <c r="S119" s="6">
        <v>1</v>
      </c>
      <c r="T119" s="6">
        <v>2</v>
      </c>
      <c r="U119" s="6">
        <v>2</v>
      </c>
      <c r="V119" s="6">
        <v>2</v>
      </c>
      <c r="W119" s="6">
        <v>1</v>
      </c>
      <c r="X119" s="6">
        <v>1</v>
      </c>
      <c r="Y119" s="6">
        <v>1</v>
      </c>
    </row>
    <row r="120" spans="1:25" s="16" customFormat="1" ht="12" customHeight="1" x14ac:dyDescent="0.2">
      <c r="A120" s="72" t="s">
        <v>102</v>
      </c>
      <c r="B120" s="72"/>
      <c r="C120" s="6">
        <v>4</v>
      </c>
      <c r="D120" s="6">
        <v>3</v>
      </c>
      <c r="E120" s="6">
        <v>3</v>
      </c>
      <c r="F120" s="6">
        <v>4</v>
      </c>
      <c r="G120" s="6">
        <v>3</v>
      </c>
      <c r="H120" s="6">
        <v>3</v>
      </c>
      <c r="I120" s="6">
        <v>3</v>
      </c>
      <c r="J120" s="6">
        <v>3</v>
      </c>
      <c r="K120" s="6">
        <v>4</v>
      </c>
      <c r="L120" s="6">
        <v>4</v>
      </c>
      <c r="M120" s="6">
        <v>4</v>
      </c>
      <c r="N120" s="6">
        <v>4</v>
      </c>
      <c r="O120" s="6">
        <v>4</v>
      </c>
      <c r="P120" s="6">
        <v>4</v>
      </c>
      <c r="Q120" s="6">
        <v>4</v>
      </c>
      <c r="R120" s="6">
        <v>4</v>
      </c>
      <c r="S120" s="6">
        <v>3</v>
      </c>
      <c r="T120" s="6">
        <v>5</v>
      </c>
      <c r="U120" s="6">
        <v>5</v>
      </c>
      <c r="V120" s="6">
        <v>5</v>
      </c>
      <c r="W120" s="6">
        <v>4</v>
      </c>
      <c r="X120" s="6">
        <v>4</v>
      </c>
      <c r="Y120" s="6">
        <v>4</v>
      </c>
    </row>
    <row r="121" spans="1:25" s="16" customFormat="1" ht="12" customHeight="1" x14ac:dyDescent="0.2">
      <c r="A121" s="72" t="s">
        <v>103</v>
      </c>
      <c r="B121" s="72"/>
      <c r="C121" s="6">
        <v>13</v>
      </c>
      <c r="D121" s="6">
        <v>11</v>
      </c>
      <c r="E121" s="6">
        <v>9</v>
      </c>
      <c r="F121" s="6">
        <v>8</v>
      </c>
      <c r="G121" s="6">
        <v>8</v>
      </c>
      <c r="H121" s="6">
        <v>7</v>
      </c>
      <c r="I121" s="6">
        <v>5</v>
      </c>
      <c r="J121" s="6">
        <v>6</v>
      </c>
      <c r="K121" s="6">
        <v>4</v>
      </c>
      <c r="L121" s="6">
        <v>7</v>
      </c>
      <c r="M121" s="6">
        <v>7</v>
      </c>
      <c r="N121" s="6">
        <v>7</v>
      </c>
      <c r="O121" s="6">
        <v>7</v>
      </c>
      <c r="P121" s="6">
        <v>8</v>
      </c>
      <c r="Q121" s="6">
        <v>5</v>
      </c>
      <c r="R121" s="6">
        <v>5</v>
      </c>
      <c r="S121" s="6">
        <v>5</v>
      </c>
      <c r="T121" s="6">
        <v>4</v>
      </c>
      <c r="U121" s="6">
        <v>4</v>
      </c>
      <c r="V121" s="6">
        <v>4</v>
      </c>
      <c r="W121" s="6">
        <v>4</v>
      </c>
      <c r="X121" s="6">
        <v>2</v>
      </c>
      <c r="Y121" s="6">
        <v>2</v>
      </c>
    </row>
    <row r="122" spans="1:25" s="16" customFormat="1" ht="12" customHeight="1" x14ac:dyDescent="0.2">
      <c r="A122" s="72" t="s">
        <v>104</v>
      </c>
      <c r="B122" s="72"/>
      <c r="C122" s="6">
        <v>7</v>
      </c>
      <c r="D122" s="6">
        <v>7</v>
      </c>
      <c r="E122" s="6">
        <v>7</v>
      </c>
      <c r="F122" s="6">
        <v>8</v>
      </c>
      <c r="G122" s="6">
        <v>7</v>
      </c>
      <c r="H122" s="6">
        <v>7</v>
      </c>
      <c r="I122" s="6">
        <v>7</v>
      </c>
      <c r="J122" s="6">
        <v>7</v>
      </c>
      <c r="K122" s="6">
        <v>9</v>
      </c>
      <c r="L122" s="6">
        <v>8</v>
      </c>
      <c r="M122" s="6">
        <v>8</v>
      </c>
      <c r="N122" s="6">
        <v>6</v>
      </c>
      <c r="O122" s="6">
        <v>7</v>
      </c>
      <c r="P122" s="6">
        <v>6</v>
      </c>
      <c r="Q122" s="6">
        <v>7</v>
      </c>
      <c r="R122" s="6">
        <v>6</v>
      </c>
      <c r="S122" s="6">
        <v>6</v>
      </c>
      <c r="T122" s="6">
        <v>4</v>
      </c>
      <c r="U122" s="6">
        <v>3</v>
      </c>
      <c r="V122" s="6">
        <v>2</v>
      </c>
      <c r="W122" s="6">
        <v>2</v>
      </c>
      <c r="X122" s="6">
        <v>3</v>
      </c>
      <c r="Y122" s="6">
        <v>3</v>
      </c>
    </row>
    <row r="123" spans="1:25" s="16" customFormat="1" ht="12" customHeight="1" x14ac:dyDescent="0.2">
      <c r="A123" s="72" t="s">
        <v>105</v>
      </c>
      <c r="B123" s="72"/>
      <c r="C123" s="6">
        <v>10</v>
      </c>
      <c r="D123" s="6">
        <v>7</v>
      </c>
      <c r="E123" s="6">
        <v>8</v>
      </c>
      <c r="F123" s="6">
        <v>7</v>
      </c>
      <c r="G123" s="6">
        <v>6</v>
      </c>
      <c r="H123" s="6">
        <v>7</v>
      </c>
      <c r="I123" s="6">
        <v>7</v>
      </c>
      <c r="J123" s="6">
        <v>7</v>
      </c>
      <c r="K123" s="6">
        <v>7</v>
      </c>
      <c r="L123" s="6">
        <v>9</v>
      </c>
      <c r="M123" s="6">
        <v>9</v>
      </c>
      <c r="N123" s="6">
        <v>9</v>
      </c>
      <c r="O123" s="6">
        <v>10</v>
      </c>
      <c r="P123" s="6">
        <v>10</v>
      </c>
      <c r="Q123" s="6">
        <v>9</v>
      </c>
      <c r="R123" s="6">
        <v>8</v>
      </c>
      <c r="S123" s="6">
        <v>8</v>
      </c>
      <c r="T123" s="6">
        <v>8</v>
      </c>
      <c r="U123" s="6">
        <v>8</v>
      </c>
      <c r="V123" s="6">
        <v>8</v>
      </c>
      <c r="W123" s="6">
        <v>7</v>
      </c>
      <c r="X123" s="6">
        <v>7</v>
      </c>
      <c r="Y123" s="6">
        <v>7</v>
      </c>
    </row>
    <row r="124" spans="1:25" s="16" customFormat="1" ht="12" customHeight="1" x14ac:dyDescent="0.2">
      <c r="A124" s="72" t="s">
        <v>106</v>
      </c>
      <c r="B124" s="72"/>
      <c r="C124" s="6">
        <v>8</v>
      </c>
      <c r="D124" s="6">
        <v>6</v>
      </c>
      <c r="E124" s="6">
        <v>4</v>
      </c>
      <c r="F124" s="6">
        <v>4</v>
      </c>
      <c r="G124" s="6">
        <v>4</v>
      </c>
      <c r="H124" s="6">
        <v>5</v>
      </c>
      <c r="I124" s="6">
        <v>4</v>
      </c>
      <c r="J124" s="6">
        <v>4</v>
      </c>
      <c r="K124" s="6">
        <v>2</v>
      </c>
      <c r="L124" s="6">
        <v>2</v>
      </c>
      <c r="M124" s="6">
        <v>2</v>
      </c>
      <c r="N124" s="6">
        <v>3</v>
      </c>
      <c r="O124" s="6">
        <v>3</v>
      </c>
      <c r="P124" s="6">
        <v>4</v>
      </c>
      <c r="Q124" s="6">
        <v>5</v>
      </c>
      <c r="R124" s="6">
        <v>3</v>
      </c>
      <c r="S124" s="6">
        <v>2</v>
      </c>
      <c r="T124" s="6">
        <v>1</v>
      </c>
      <c r="U124" s="6">
        <v>1</v>
      </c>
      <c r="V124" s="6">
        <v>1</v>
      </c>
      <c r="W124" s="6">
        <v>2</v>
      </c>
      <c r="X124" s="6">
        <v>2</v>
      </c>
      <c r="Y124" s="6">
        <v>2</v>
      </c>
    </row>
    <row r="125" spans="1:25" s="16" customFormat="1" ht="12" customHeight="1" x14ac:dyDescent="0.2">
      <c r="A125" s="72" t="s">
        <v>107</v>
      </c>
      <c r="B125" s="72"/>
      <c r="C125" s="6">
        <v>8</v>
      </c>
      <c r="D125" s="6">
        <v>9</v>
      </c>
      <c r="E125" s="6">
        <v>8</v>
      </c>
      <c r="F125" s="6">
        <v>8</v>
      </c>
      <c r="G125" s="6">
        <v>8</v>
      </c>
      <c r="H125" s="6">
        <v>7</v>
      </c>
      <c r="I125" s="6">
        <v>7</v>
      </c>
      <c r="J125" s="6">
        <v>7</v>
      </c>
      <c r="K125" s="6">
        <v>6</v>
      </c>
      <c r="L125" s="6">
        <v>5</v>
      </c>
      <c r="M125" s="6">
        <v>5</v>
      </c>
      <c r="N125" s="6">
        <v>5</v>
      </c>
      <c r="O125" s="6">
        <v>4</v>
      </c>
      <c r="P125" s="6">
        <v>6</v>
      </c>
      <c r="Q125" s="6">
        <v>4</v>
      </c>
      <c r="R125" s="6">
        <v>4</v>
      </c>
      <c r="S125" s="6">
        <v>3</v>
      </c>
      <c r="T125" s="6">
        <v>3</v>
      </c>
      <c r="U125" s="6">
        <v>3</v>
      </c>
      <c r="V125" s="6">
        <v>3</v>
      </c>
      <c r="W125" s="6">
        <v>3</v>
      </c>
      <c r="X125" s="6">
        <v>2</v>
      </c>
      <c r="Y125" s="6">
        <v>1</v>
      </c>
    </row>
    <row r="126" spans="1:25" s="16" customFormat="1" ht="12" customHeight="1" x14ac:dyDescent="0.2">
      <c r="A126" s="72" t="s">
        <v>108</v>
      </c>
      <c r="B126" s="72"/>
      <c r="C126" s="6">
        <v>5</v>
      </c>
      <c r="D126" s="6">
        <v>5</v>
      </c>
      <c r="E126" s="6">
        <v>5</v>
      </c>
      <c r="F126" s="6">
        <v>5</v>
      </c>
      <c r="G126" s="6">
        <v>6</v>
      </c>
      <c r="H126" s="6">
        <v>6</v>
      </c>
      <c r="I126" s="6">
        <v>5</v>
      </c>
      <c r="J126" s="6">
        <v>5</v>
      </c>
      <c r="K126" s="6">
        <v>5</v>
      </c>
      <c r="L126" s="6">
        <v>4</v>
      </c>
      <c r="M126" s="6">
        <v>4</v>
      </c>
      <c r="N126" s="6">
        <v>3</v>
      </c>
      <c r="O126" s="6">
        <v>5</v>
      </c>
      <c r="P126" s="6">
        <v>7</v>
      </c>
      <c r="Q126" s="6">
        <v>5</v>
      </c>
      <c r="R126" s="6">
        <v>5</v>
      </c>
      <c r="S126" s="6">
        <v>5</v>
      </c>
      <c r="T126" s="6">
        <v>5</v>
      </c>
      <c r="U126" s="6">
        <v>5</v>
      </c>
      <c r="V126" s="6">
        <v>6</v>
      </c>
      <c r="W126" s="6">
        <v>4</v>
      </c>
      <c r="X126" s="6">
        <v>6</v>
      </c>
      <c r="Y126" s="6">
        <v>6</v>
      </c>
    </row>
    <row r="127" spans="1:25" s="16" customFormat="1" ht="12" customHeight="1" x14ac:dyDescent="0.2">
      <c r="A127" s="72" t="s">
        <v>109</v>
      </c>
      <c r="B127" s="72"/>
      <c r="C127" s="6">
        <v>1</v>
      </c>
      <c r="D127" s="6">
        <v>1</v>
      </c>
      <c r="E127" s="6">
        <v>1</v>
      </c>
      <c r="F127" s="6">
        <v>1</v>
      </c>
      <c r="G127" s="6">
        <v>1</v>
      </c>
      <c r="H127" s="6">
        <v>1</v>
      </c>
      <c r="I127" s="6">
        <v>1</v>
      </c>
      <c r="J127" s="6">
        <v>1</v>
      </c>
      <c r="K127" s="6">
        <v>1</v>
      </c>
      <c r="L127" s="6">
        <v>1</v>
      </c>
      <c r="M127" s="6">
        <v>1</v>
      </c>
      <c r="N127" s="6">
        <v>1</v>
      </c>
      <c r="O127" s="6">
        <v>1</v>
      </c>
      <c r="P127" s="6">
        <v>1</v>
      </c>
      <c r="Q127" s="6">
        <v>2</v>
      </c>
      <c r="R127" s="6">
        <v>2</v>
      </c>
      <c r="S127" s="6">
        <v>0</v>
      </c>
      <c r="T127" s="6">
        <v>1</v>
      </c>
      <c r="U127" s="6">
        <v>1</v>
      </c>
      <c r="V127" s="6">
        <v>0</v>
      </c>
      <c r="W127" s="6">
        <v>0</v>
      </c>
      <c r="X127" s="6">
        <v>0</v>
      </c>
      <c r="Y127" s="6">
        <v>0</v>
      </c>
    </row>
    <row r="128" spans="1:25" s="16" customFormat="1" ht="12" customHeight="1" x14ac:dyDescent="0.2">
      <c r="A128" s="72" t="s">
        <v>110</v>
      </c>
      <c r="B128" s="72"/>
      <c r="C128" s="6">
        <v>4</v>
      </c>
      <c r="D128" s="6">
        <v>4</v>
      </c>
      <c r="E128" s="6">
        <v>4</v>
      </c>
      <c r="F128" s="6">
        <v>4</v>
      </c>
      <c r="G128" s="6">
        <v>4</v>
      </c>
      <c r="H128" s="6">
        <v>4</v>
      </c>
      <c r="I128" s="6">
        <v>4</v>
      </c>
      <c r="J128" s="6">
        <v>4</v>
      </c>
      <c r="K128" s="6">
        <v>4</v>
      </c>
      <c r="L128" s="6">
        <v>3</v>
      </c>
      <c r="M128" s="6">
        <v>1</v>
      </c>
      <c r="N128" s="6">
        <v>1</v>
      </c>
      <c r="O128" s="6">
        <v>1</v>
      </c>
      <c r="P128" s="6">
        <v>1</v>
      </c>
      <c r="Q128" s="6">
        <v>1</v>
      </c>
      <c r="R128" s="6">
        <v>1</v>
      </c>
      <c r="S128" s="6">
        <v>2</v>
      </c>
      <c r="T128" s="6">
        <v>3</v>
      </c>
      <c r="U128" s="6">
        <v>3</v>
      </c>
      <c r="V128" s="6">
        <v>2</v>
      </c>
      <c r="W128" s="6">
        <v>2</v>
      </c>
      <c r="X128" s="6">
        <v>2</v>
      </c>
      <c r="Y128" s="6">
        <v>3</v>
      </c>
    </row>
    <row r="129" spans="1:25" s="16" customFormat="1" ht="12" customHeight="1" x14ac:dyDescent="0.2">
      <c r="A129" s="72" t="s">
        <v>111</v>
      </c>
      <c r="B129" s="72"/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1</v>
      </c>
      <c r="J129" s="6">
        <v>1</v>
      </c>
      <c r="K129" s="6">
        <v>1</v>
      </c>
      <c r="L129" s="6">
        <v>1</v>
      </c>
      <c r="M129" s="6">
        <v>1</v>
      </c>
      <c r="N129" s="6">
        <v>2</v>
      </c>
      <c r="O129" s="6">
        <v>1</v>
      </c>
      <c r="P129" s="6">
        <v>1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2</v>
      </c>
    </row>
    <row r="130" spans="1:25" s="16" customFormat="1" ht="12" customHeight="1" x14ac:dyDescent="0.2">
      <c r="A130" s="72" t="s">
        <v>112</v>
      </c>
      <c r="B130" s="72"/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/>
    </row>
    <row r="131" spans="1:25" s="16" customFormat="1" ht="12" customHeight="1" x14ac:dyDescent="0.2">
      <c r="A131" s="72" t="s">
        <v>113</v>
      </c>
      <c r="B131" s="72"/>
      <c r="C131" s="6">
        <v>17</v>
      </c>
      <c r="D131" s="6">
        <v>17</v>
      </c>
      <c r="E131" s="6">
        <v>16</v>
      </c>
      <c r="F131" s="6">
        <v>18</v>
      </c>
      <c r="G131" s="6">
        <v>14</v>
      </c>
      <c r="H131" s="6">
        <v>14</v>
      </c>
      <c r="I131" s="6">
        <v>14</v>
      </c>
      <c r="J131" s="6">
        <v>15</v>
      </c>
      <c r="K131" s="6">
        <v>15</v>
      </c>
      <c r="L131" s="6">
        <v>17</v>
      </c>
      <c r="M131" s="6">
        <v>16</v>
      </c>
      <c r="N131" s="6">
        <v>16</v>
      </c>
      <c r="O131" s="6">
        <v>16</v>
      </c>
      <c r="P131" s="6">
        <v>13</v>
      </c>
      <c r="Q131" s="6">
        <v>11</v>
      </c>
      <c r="R131" s="6">
        <v>10</v>
      </c>
      <c r="S131" s="6">
        <v>8</v>
      </c>
      <c r="T131" s="6">
        <v>7</v>
      </c>
      <c r="U131" s="6">
        <v>8</v>
      </c>
      <c r="V131" s="6">
        <v>8</v>
      </c>
      <c r="W131" s="6">
        <v>7</v>
      </c>
      <c r="X131" s="6">
        <v>7</v>
      </c>
      <c r="Y131" s="6">
        <v>8</v>
      </c>
    </row>
    <row r="132" spans="1:25" s="16" customFormat="1" ht="12" customHeight="1" x14ac:dyDescent="0.2">
      <c r="A132" s="72" t="s">
        <v>114</v>
      </c>
      <c r="B132" s="72"/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</row>
    <row r="133" spans="1:25" s="16" customFormat="1" ht="12" customHeight="1" x14ac:dyDescent="0.2">
      <c r="A133" s="72" t="s">
        <v>115</v>
      </c>
      <c r="B133" s="72"/>
      <c r="C133" s="6">
        <v>1</v>
      </c>
      <c r="D133" s="6">
        <v>1</v>
      </c>
      <c r="E133" s="6">
        <v>1</v>
      </c>
      <c r="F133" s="6">
        <v>1</v>
      </c>
      <c r="G133" s="6">
        <v>1</v>
      </c>
      <c r="H133" s="6">
        <v>1</v>
      </c>
      <c r="I133" s="6">
        <v>0</v>
      </c>
      <c r="J133" s="6">
        <v>0</v>
      </c>
      <c r="K133" s="6">
        <v>0</v>
      </c>
      <c r="L133" s="6">
        <v>1</v>
      </c>
      <c r="M133" s="6">
        <v>1</v>
      </c>
      <c r="N133" s="6">
        <v>1</v>
      </c>
      <c r="O133" s="6">
        <v>1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</row>
    <row r="134" spans="1:25" s="16" customFormat="1" ht="12" customHeight="1" x14ac:dyDescent="0.2">
      <c r="A134" s="72" t="s">
        <v>116</v>
      </c>
      <c r="B134" s="72"/>
      <c r="C134" s="6">
        <v>0</v>
      </c>
      <c r="D134" s="6">
        <v>0</v>
      </c>
      <c r="E134" s="6">
        <v>0</v>
      </c>
      <c r="F134" s="6">
        <v>1</v>
      </c>
      <c r="G134" s="6">
        <v>1</v>
      </c>
      <c r="H134" s="6">
        <v>1</v>
      </c>
      <c r="I134" s="6">
        <v>1</v>
      </c>
      <c r="J134" s="6">
        <v>1</v>
      </c>
      <c r="K134" s="6">
        <v>1</v>
      </c>
      <c r="L134" s="6">
        <v>1</v>
      </c>
      <c r="M134" s="6">
        <v>1</v>
      </c>
      <c r="N134" s="6">
        <v>1</v>
      </c>
      <c r="O134" s="6">
        <v>1</v>
      </c>
      <c r="P134" s="6">
        <v>1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</row>
    <row r="135" spans="1:25" s="16" customFormat="1" ht="12" customHeight="1" x14ac:dyDescent="0.2">
      <c r="A135" s="72" t="s">
        <v>117</v>
      </c>
      <c r="B135" s="72"/>
      <c r="C135" s="6">
        <v>2</v>
      </c>
      <c r="D135" s="6">
        <v>2</v>
      </c>
      <c r="E135" s="6">
        <v>2</v>
      </c>
      <c r="F135" s="6">
        <v>1</v>
      </c>
      <c r="G135" s="6">
        <v>0</v>
      </c>
      <c r="H135" s="6">
        <v>0</v>
      </c>
      <c r="I135" s="6">
        <v>0</v>
      </c>
      <c r="J135" s="6">
        <v>1</v>
      </c>
      <c r="K135" s="6">
        <v>1</v>
      </c>
      <c r="L135" s="6">
        <v>2</v>
      </c>
      <c r="M135" s="6">
        <v>2</v>
      </c>
      <c r="N135" s="6">
        <v>2</v>
      </c>
      <c r="O135" s="6">
        <v>2</v>
      </c>
      <c r="P135" s="6">
        <v>1</v>
      </c>
      <c r="Q135" s="6">
        <v>2</v>
      </c>
      <c r="R135" s="6">
        <v>2</v>
      </c>
      <c r="S135" s="6">
        <v>1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</row>
    <row r="136" spans="1:25" s="16" customFormat="1" ht="12" customHeight="1" x14ac:dyDescent="0.2">
      <c r="A136" s="59" t="s">
        <v>168</v>
      </c>
      <c r="B136" s="59"/>
      <c r="C136" s="11">
        <v>15</v>
      </c>
      <c r="D136" s="11">
        <v>14</v>
      </c>
      <c r="E136" s="11">
        <v>13</v>
      </c>
      <c r="F136" s="11">
        <v>11</v>
      </c>
      <c r="G136" s="11">
        <v>12</v>
      </c>
      <c r="H136" s="11">
        <v>13</v>
      </c>
      <c r="I136" s="11">
        <v>13</v>
      </c>
      <c r="J136" s="11">
        <v>12</v>
      </c>
      <c r="K136" s="11">
        <v>11</v>
      </c>
      <c r="L136" s="11">
        <v>15</v>
      </c>
      <c r="M136" s="11">
        <v>15</v>
      </c>
      <c r="N136" s="11">
        <v>15</v>
      </c>
      <c r="O136" s="11">
        <v>14</v>
      </c>
      <c r="P136" s="11">
        <v>11</v>
      </c>
      <c r="Q136" s="11">
        <v>10</v>
      </c>
      <c r="R136" s="11">
        <v>9</v>
      </c>
      <c r="S136" s="11">
        <v>9</v>
      </c>
      <c r="T136" s="11">
        <v>10</v>
      </c>
      <c r="U136" s="11">
        <v>10</v>
      </c>
      <c r="V136" s="11">
        <v>10</v>
      </c>
      <c r="W136" s="11">
        <v>9</v>
      </c>
      <c r="X136" s="11">
        <v>11</v>
      </c>
      <c r="Y136" s="11">
        <v>13</v>
      </c>
    </row>
    <row r="137" spans="1:25" s="16" customFormat="1" ht="12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s="16" customFormat="1" ht="12" customHeight="1" x14ac:dyDescent="0.2">
      <c r="A138" s="74" t="s">
        <v>118</v>
      </c>
      <c r="B138" s="74"/>
      <c r="C138" s="5">
        <f t="shared" ref="C138:X138" si="44">SUM(C139:C146)</f>
        <v>49</v>
      </c>
      <c r="D138" s="5">
        <f t="shared" si="44"/>
        <v>44</v>
      </c>
      <c r="E138" s="5">
        <f t="shared" si="44"/>
        <v>40</v>
      </c>
      <c r="F138" s="5">
        <f t="shared" si="44"/>
        <v>37</v>
      </c>
      <c r="G138" s="5">
        <f t="shared" si="44"/>
        <v>38</v>
      </c>
      <c r="H138" s="5">
        <f t="shared" si="44"/>
        <v>41</v>
      </c>
      <c r="I138" s="5">
        <f t="shared" si="44"/>
        <v>39</v>
      </c>
      <c r="J138" s="5">
        <f t="shared" si="44"/>
        <v>31</v>
      </c>
      <c r="K138" s="5">
        <f t="shared" si="44"/>
        <v>27</v>
      </c>
      <c r="L138" s="5">
        <f t="shared" si="44"/>
        <v>30</v>
      </c>
      <c r="M138" s="5">
        <f t="shared" si="44"/>
        <v>24</v>
      </c>
      <c r="N138" s="5">
        <f t="shared" si="44"/>
        <v>19</v>
      </c>
      <c r="O138" s="5">
        <f t="shared" si="44"/>
        <v>23</v>
      </c>
      <c r="P138" s="5">
        <f t="shared" si="44"/>
        <v>22</v>
      </c>
      <c r="Q138" s="5">
        <f t="shared" si="44"/>
        <v>22</v>
      </c>
      <c r="R138" s="5">
        <f t="shared" si="44"/>
        <v>25</v>
      </c>
      <c r="S138" s="5">
        <f t="shared" si="44"/>
        <v>17</v>
      </c>
      <c r="T138" s="5">
        <f t="shared" si="44"/>
        <v>21</v>
      </c>
      <c r="U138" s="5">
        <f t="shared" si="44"/>
        <v>20</v>
      </c>
      <c r="V138" s="5">
        <f t="shared" si="44"/>
        <v>19</v>
      </c>
      <c r="W138" s="5">
        <f t="shared" si="44"/>
        <v>18</v>
      </c>
      <c r="X138" s="5">
        <f t="shared" si="44"/>
        <v>17</v>
      </c>
      <c r="Y138" s="5">
        <v>16</v>
      </c>
    </row>
    <row r="139" spans="1:25" s="16" customFormat="1" ht="12" customHeight="1" x14ac:dyDescent="0.2">
      <c r="A139" s="72" t="s">
        <v>119</v>
      </c>
      <c r="B139" s="72"/>
      <c r="C139" s="6">
        <v>5</v>
      </c>
      <c r="D139" s="6">
        <v>4</v>
      </c>
      <c r="E139" s="6">
        <v>4</v>
      </c>
      <c r="F139" s="6">
        <v>3</v>
      </c>
      <c r="G139" s="6">
        <v>2</v>
      </c>
      <c r="H139" s="6">
        <v>2</v>
      </c>
      <c r="I139" s="6">
        <v>2</v>
      </c>
      <c r="J139" s="6">
        <v>3</v>
      </c>
      <c r="K139" s="6">
        <v>3</v>
      </c>
      <c r="L139" s="6">
        <v>4</v>
      </c>
      <c r="M139" s="6">
        <v>3</v>
      </c>
      <c r="N139" s="6">
        <v>4</v>
      </c>
      <c r="O139" s="6">
        <v>6</v>
      </c>
      <c r="P139" s="6">
        <v>5</v>
      </c>
      <c r="Q139" s="6">
        <v>5</v>
      </c>
      <c r="R139" s="6">
        <v>5</v>
      </c>
      <c r="S139" s="6">
        <v>4</v>
      </c>
      <c r="T139" s="6">
        <v>6</v>
      </c>
      <c r="U139" s="6">
        <v>6</v>
      </c>
      <c r="V139" s="6">
        <v>6</v>
      </c>
      <c r="W139" s="6">
        <v>6</v>
      </c>
      <c r="X139" s="6">
        <v>6</v>
      </c>
      <c r="Y139" s="6">
        <v>6</v>
      </c>
    </row>
    <row r="140" spans="1:25" s="16" customFormat="1" ht="12" customHeight="1" x14ac:dyDescent="0.2">
      <c r="A140" s="72" t="s">
        <v>120</v>
      </c>
      <c r="B140" s="72"/>
      <c r="C140" s="6">
        <v>3</v>
      </c>
      <c r="D140" s="6">
        <v>3</v>
      </c>
      <c r="E140" s="6">
        <v>3</v>
      </c>
      <c r="F140" s="6">
        <v>3</v>
      </c>
      <c r="G140" s="6">
        <v>3</v>
      </c>
      <c r="H140" s="6">
        <v>2</v>
      </c>
      <c r="I140" s="6">
        <v>2</v>
      </c>
      <c r="J140" s="6">
        <v>1</v>
      </c>
      <c r="K140" s="6">
        <v>1</v>
      </c>
      <c r="L140" s="6">
        <v>2</v>
      </c>
      <c r="M140" s="6">
        <v>2</v>
      </c>
      <c r="N140" s="6">
        <v>1</v>
      </c>
      <c r="O140" s="6">
        <v>1</v>
      </c>
      <c r="P140" s="6">
        <v>1</v>
      </c>
      <c r="Q140" s="6">
        <v>2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</row>
    <row r="141" spans="1:25" s="16" customFormat="1" ht="12" customHeight="1" x14ac:dyDescent="0.2">
      <c r="A141" s="72" t="s">
        <v>121</v>
      </c>
      <c r="B141" s="72"/>
      <c r="C141" s="6">
        <v>2</v>
      </c>
      <c r="D141" s="6">
        <v>1</v>
      </c>
      <c r="E141" s="6">
        <v>1</v>
      </c>
      <c r="F141" s="6">
        <v>1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</row>
    <row r="142" spans="1:25" s="16" customFormat="1" ht="12" customHeight="1" x14ac:dyDescent="0.2">
      <c r="A142" s="72" t="s">
        <v>122</v>
      </c>
      <c r="B142" s="72"/>
      <c r="C142" s="6">
        <v>1</v>
      </c>
      <c r="D142" s="6">
        <v>1</v>
      </c>
      <c r="E142" s="6">
        <v>1</v>
      </c>
      <c r="F142" s="6">
        <v>1</v>
      </c>
      <c r="G142" s="6">
        <v>2</v>
      </c>
      <c r="H142" s="6">
        <v>2</v>
      </c>
      <c r="I142" s="6">
        <v>2</v>
      </c>
      <c r="J142" s="6">
        <v>1</v>
      </c>
      <c r="K142" s="6">
        <v>1</v>
      </c>
      <c r="L142" s="6">
        <v>1</v>
      </c>
      <c r="M142" s="6">
        <v>1</v>
      </c>
      <c r="N142" s="6">
        <v>0</v>
      </c>
      <c r="O142" s="6">
        <v>0</v>
      </c>
      <c r="P142" s="6">
        <v>1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</row>
    <row r="143" spans="1:25" s="16" customFormat="1" ht="12" customHeight="1" x14ac:dyDescent="0.2">
      <c r="A143" s="72" t="s">
        <v>123</v>
      </c>
      <c r="B143" s="72"/>
      <c r="C143" s="6">
        <v>6</v>
      </c>
      <c r="D143" s="6">
        <v>6</v>
      </c>
      <c r="E143" s="6">
        <v>6</v>
      </c>
      <c r="F143" s="6">
        <v>6</v>
      </c>
      <c r="G143" s="6">
        <v>6</v>
      </c>
      <c r="H143" s="6">
        <v>7</v>
      </c>
      <c r="I143" s="6">
        <v>6</v>
      </c>
      <c r="J143" s="6">
        <v>4</v>
      </c>
      <c r="K143" s="6">
        <v>4</v>
      </c>
      <c r="L143" s="6">
        <v>4</v>
      </c>
      <c r="M143" s="6">
        <v>3</v>
      </c>
      <c r="N143" s="6">
        <v>3</v>
      </c>
      <c r="O143" s="6">
        <v>3</v>
      </c>
      <c r="P143" s="6">
        <v>3</v>
      </c>
      <c r="Q143" s="6">
        <v>2</v>
      </c>
      <c r="R143" s="6">
        <v>3</v>
      </c>
      <c r="S143" s="6">
        <v>1</v>
      </c>
      <c r="T143" s="6">
        <v>3</v>
      </c>
      <c r="U143" s="6">
        <v>3</v>
      </c>
      <c r="V143" s="6">
        <v>4</v>
      </c>
      <c r="W143" s="6">
        <v>4</v>
      </c>
      <c r="X143" s="6">
        <v>4</v>
      </c>
      <c r="Y143" s="6">
        <v>3</v>
      </c>
    </row>
    <row r="144" spans="1:25" s="16" customFormat="1" ht="12" customHeight="1" x14ac:dyDescent="0.2">
      <c r="A144" s="72" t="s">
        <v>124</v>
      </c>
      <c r="B144" s="72"/>
      <c r="C144" s="6">
        <v>19</v>
      </c>
      <c r="D144" s="6">
        <v>15</v>
      </c>
      <c r="E144" s="6">
        <v>12</v>
      </c>
      <c r="F144" s="6">
        <v>13</v>
      </c>
      <c r="G144" s="6">
        <v>15</v>
      </c>
      <c r="H144" s="6">
        <v>15</v>
      </c>
      <c r="I144" s="6">
        <v>13</v>
      </c>
      <c r="J144" s="6">
        <v>11</v>
      </c>
      <c r="K144" s="6">
        <v>8</v>
      </c>
      <c r="L144" s="6">
        <v>10</v>
      </c>
      <c r="M144" s="6">
        <v>8</v>
      </c>
      <c r="N144" s="6">
        <v>6</v>
      </c>
      <c r="O144" s="6">
        <v>9</v>
      </c>
      <c r="P144" s="6">
        <v>8</v>
      </c>
      <c r="Q144" s="6">
        <v>9</v>
      </c>
      <c r="R144" s="6">
        <v>11</v>
      </c>
      <c r="S144" s="6">
        <v>8</v>
      </c>
      <c r="T144" s="6">
        <v>8</v>
      </c>
      <c r="U144" s="6">
        <v>7</v>
      </c>
      <c r="V144" s="6">
        <v>5</v>
      </c>
      <c r="W144" s="6">
        <v>5</v>
      </c>
      <c r="X144" s="6">
        <v>5</v>
      </c>
      <c r="Y144" s="6">
        <v>5</v>
      </c>
    </row>
    <row r="145" spans="1:25" s="16" customFormat="1" ht="12" customHeight="1" x14ac:dyDescent="0.2">
      <c r="A145" s="72" t="s">
        <v>125</v>
      </c>
      <c r="B145" s="72"/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1</v>
      </c>
      <c r="J145" s="6">
        <v>1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</row>
    <row r="146" spans="1:25" s="16" customFormat="1" ht="12" customHeight="1" x14ac:dyDescent="0.2">
      <c r="A146" s="73" t="s">
        <v>126</v>
      </c>
      <c r="B146" s="73"/>
      <c r="C146" s="11">
        <v>13</v>
      </c>
      <c r="D146" s="11">
        <v>14</v>
      </c>
      <c r="E146" s="11">
        <v>13</v>
      </c>
      <c r="F146" s="11">
        <v>10</v>
      </c>
      <c r="G146" s="11">
        <v>10</v>
      </c>
      <c r="H146" s="11">
        <v>13</v>
      </c>
      <c r="I146" s="11">
        <v>13</v>
      </c>
      <c r="J146" s="11">
        <v>10</v>
      </c>
      <c r="K146" s="11">
        <v>10</v>
      </c>
      <c r="L146" s="11">
        <v>9</v>
      </c>
      <c r="M146" s="11">
        <v>7</v>
      </c>
      <c r="N146" s="11">
        <v>5</v>
      </c>
      <c r="O146" s="11">
        <v>4</v>
      </c>
      <c r="P146" s="11">
        <v>4</v>
      </c>
      <c r="Q146" s="11">
        <v>3</v>
      </c>
      <c r="R146" s="11">
        <v>4</v>
      </c>
      <c r="S146" s="11">
        <v>2</v>
      </c>
      <c r="T146" s="11">
        <v>2</v>
      </c>
      <c r="U146" s="11">
        <v>2</v>
      </c>
      <c r="V146" s="11">
        <v>2</v>
      </c>
      <c r="W146" s="11">
        <v>1</v>
      </c>
      <c r="X146" s="11">
        <v>0</v>
      </c>
      <c r="Y146" s="11">
        <v>0</v>
      </c>
    </row>
    <row r="147" spans="1:25" s="16" customFormat="1" ht="12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s="16" customFormat="1" ht="12" customHeight="1" x14ac:dyDescent="0.2">
      <c r="A148" s="74" t="s">
        <v>127</v>
      </c>
      <c r="B148" s="74"/>
      <c r="C148" s="5">
        <f>SUM(C149:C154)</f>
        <v>70</v>
      </c>
      <c r="D148" s="5">
        <f t="shared" ref="D148:X148" si="45">SUM(D149:D154)</f>
        <v>59</v>
      </c>
      <c r="E148" s="5">
        <f t="shared" si="45"/>
        <v>60</v>
      </c>
      <c r="F148" s="5">
        <f t="shared" si="45"/>
        <v>66</v>
      </c>
      <c r="G148" s="5">
        <f t="shared" si="45"/>
        <v>56</v>
      </c>
      <c r="H148" s="5">
        <f t="shared" si="45"/>
        <v>62</v>
      </c>
      <c r="I148" s="5">
        <f t="shared" si="45"/>
        <v>60</v>
      </c>
      <c r="J148" s="5">
        <f t="shared" si="45"/>
        <v>60</v>
      </c>
      <c r="K148" s="5">
        <f t="shared" si="45"/>
        <v>55</v>
      </c>
      <c r="L148" s="5">
        <f t="shared" si="45"/>
        <v>62</v>
      </c>
      <c r="M148" s="5">
        <f t="shared" si="45"/>
        <v>57</v>
      </c>
      <c r="N148" s="5">
        <f t="shared" si="45"/>
        <v>61</v>
      </c>
      <c r="O148" s="5">
        <f t="shared" si="45"/>
        <v>59</v>
      </c>
      <c r="P148" s="5">
        <f t="shared" si="45"/>
        <v>58</v>
      </c>
      <c r="Q148" s="5">
        <f t="shared" si="45"/>
        <v>58</v>
      </c>
      <c r="R148" s="5">
        <f t="shared" si="45"/>
        <v>56</v>
      </c>
      <c r="S148" s="5">
        <f t="shared" si="45"/>
        <v>56</v>
      </c>
      <c r="T148" s="5">
        <f t="shared" si="45"/>
        <v>50</v>
      </c>
      <c r="U148" s="5">
        <f t="shared" si="45"/>
        <v>49</v>
      </c>
      <c r="V148" s="5">
        <f t="shared" si="45"/>
        <v>49</v>
      </c>
      <c r="W148" s="5">
        <f t="shared" si="45"/>
        <v>43</v>
      </c>
      <c r="X148" s="5">
        <f t="shared" si="45"/>
        <v>39</v>
      </c>
      <c r="Y148" s="5">
        <v>39</v>
      </c>
    </row>
    <row r="149" spans="1:25" s="16" customFormat="1" ht="12" customHeight="1" x14ac:dyDescent="0.2">
      <c r="A149" s="72" t="s">
        <v>128</v>
      </c>
      <c r="B149" s="72"/>
      <c r="C149" s="6">
        <v>2</v>
      </c>
      <c r="D149" s="6">
        <v>1</v>
      </c>
      <c r="E149" s="6">
        <v>1</v>
      </c>
      <c r="F149" s="6">
        <v>1</v>
      </c>
      <c r="G149" s="6">
        <v>0</v>
      </c>
      <c r="H149" s="6">
        <v>1</v>
      </c>
      <c r="I149" s="6">
        <v>1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1</v>
      </c>
      <c r="P149" s="6">
        <v>1</v>
      </c>
      <c r="Q149" s="6">
        <v>1</v>
      </c>
      <c r="R149" s="6">
        <v>1</v>
      </c>
      <c r="S149" s="6">
        <v>1</v>
      </c>
      <c r="T149" s="6">
        <v>0</v>
      </c>
      <c r="U149" s="6">
        <v>1</v>
      </c>
      <c r="V149" s="6">
        <v>1</v>
      </c>
      <c r="W149" s="6">
        <v>1</v>
      </c>
      <c r="X149" s="6">
        <v>0</v>
      </c>
      <c r="Y149" s="6">
        <v>0</v>
      </c>
    </row>
    <row r="150" spans="1:25" s="16" customFormat="1" ht="12" customHeight="1" x14ac:dyDescent="0.2">
      <c r="A150" s="72" t="s">
        <v>129</v>
      </c>
      <c r="B150" s="72"/>
      <c r="C150" s="6">
        <v>54</v>
      </c>
      <c r="D150" s="6">
        <v>48</v>
      </c>
      <c r="E150" s="6">
        <v>48</v>
      </c>
      <c r="F150" s="6">
        <v>52</v>
      </c>
      <c r="G150" s="6">
        <v>45</v>
      </c>
      <c r="H150" s="6">
        <v>48</v>
      </c>
      <c r="I150" s="6">
        <v>47</v>
      </c>
      <c r="J150" s="6">
        <v>48</v>
      </c>
      <c r="K150" s="6">
        <v>44</v>
      </c>
      <c r="L150" s="6">
        <v>51</v>
      </c>
      <c r="M150" s="6">
        <v>46</v>
      </c>
      <c r="N150" s="6">
        <v>49</v>
      </c>
      <c r="O150" s="6">
        <v>46</v>
      </c>
      <c r="P150" s="6">
        <v>45</v>
      </c>
      <c r="Q150" s="6">
        <v>46</v>
      </c>
      <c r="R150" s="6">
        <v>45</v>
      </c>
      <c r="S150" s="6">
        <v>44</v>
      </c>
      <c r="T150" s="6">
        <v>39</v>
      </c>
      <c r="U150" s="6">
        <v>36</v>
      </c>
      <c r="V150" s="6">
        <v>37</v>
      </c>
      <c r="W150" s="6">
        <v>31</v>
      </c>
      <c r="X150" s="6">
        <v>27</v>
      </c>
      <c r="Y150" s="6">
        <v>29</v>
      </c>
    </row>
    <row r="151" spans="1:25" s="16" customFormat="1" ht="12" customHeight="1" x14ac:dyDescent="0.2">
      <c r="A151" s="72" t="s">
        <v>130</v>
      </c>
      <c r="B151" s="72"/>
      <c r="C151" s="6">
        <v>4</v>
      </c>
      <c r="D151" s="6">
        <v>3</v>
      </c>
      <c r="E151" s="6">
        <v>2</v>
      </c>
      <c r="F151" s="6">
        <v>5</v>
      </c>
      <c r="G151" s="6">
        <v>4</v>
      </c>
      <c r="H151" s="6">
        <v>4</v>
      </c>
      <c r="I151" s="6">
        <v>4</v>
      </c>
      <c r="J151" s="6">
        <v>4</v>
      </c>
      <c r="K151" s="6">
        <v>5</v>
      </c>
      <c r="L151" s="6">
        <v>5</v>
      </c>
      <c r="M151" s="6">
        <v>5</v>
      </c>
      <c r="N151" s="6">
        <v>5</v>
      </c>
      <c r="O151" s="6">
        <v>5</v>
      </c>
      <c r="P151" s="6">
        <v>5</v>
      </c>
      <c r="Q151" s="6">
        <v>4</v>
      </c>
      <c r="R151" s="6">
        <v>3</v>
      </c>
      <c r="S151" s="6">
        <v>4</v>
      </c>
      <c r="T151" s="6">
        <v>5</v>
      </c>
      <c r="U151" s="6">
        <v>6</v>
      </c>
      <c r="V151" s="6">
        <v>5</v>
      </c>
      <c r="W151" s="6">
        <v>4</v>
      </c>
      <c r="X151" s="6">
        <v>5</v>
      </c>
      <c r="Y151" s="6">
        <v>4</v>
      </c>
    </row>
    <row r="152" spans="1:25" s="16" customFormat="1" ht="12" customHeight="1" x14ac:dyDescent="0.2">
      <c r="A152" s="72" t="s">
        <v>131</v>
      </c>
      <c r="B152" s="72"/>
      <c r="C152" s="6">
        <v>2</v>
      </c>
      <c r="D152" s="6">
        <v>2</v>
      </c>
      <c r="E152" s="6">
        <v>2</v>
      </c>
      <c r="F152" s="6">
        <v>2</v>
      </c>
      <c r="G152" s="6">
        <v>2</v>
      </c>
      <c r="H152" s="6">
        <v>2</v>
      </c>
      <c r="I152" s="6">
        <v>2</v>
      </c>
      <c r="J152" s="6">
        <v>1</v>
      </c>
      <c r="K152" s="6">
        <v>1</v>
      </c>
      <c r="L152" s="6">
        <v>1</v>
      </c>
      <c r="M152" s="6">
        <v>1</v>
      </c>
      <c r="N152" s="6">
        <v>1</v>
      </c>
      <c r="O152" s="6">
        <v>1</v>
      </c>
      <c r="P152" s="6">
        <v>1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</row>
    <row r="153" spans="1:25" s="16" customFormat="1" ht="12" customHeight="1" x14ac:dyDescent="0.2">
      <c r="A153" s="72" t="s">
        <v>132</v>
      </c>
      <c r="B153" s="72"/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</row>
    <row r="154" spans="1:25" s="16" customFormat="1" ht="12" customHeight="1" x14ac:dyDescent="0.2">
      <c r="A154" s="86" t="s">
        <v>133</v>
      </c>
      <c r="B154" s="86"/>
      <c r="C154" s="11">
        <v>8</v>
      </c>
      <c r="D154" s="11">
        <v>5</v>
      </c>
      <c r="E154" s="11">
        <v>7</v>
      </c>
      <c r="F154" s="11">
        <v>6</v>
      </c>
      <c r="G154" s="11">
        <v>5</v>
      </c>
      <c r="H154" s="11">
        <v>7</v>
      </c>
      <c r="I154" s="11">
        <v>6</v>
      </c>
      <c r="J154" s="11">
        <v>7</v>
      </c>
      <c r="K154" s="11">
        <v>5</v>
      </c>
      <c r="L154" s="11">
        <v>5</v>
      </c>
      <c r="M154" s="11">
        <v>5</v>
      </c>
      <c r="N154" s="11">
        <v>6</v>
      </c>
      <c r="O154" s="11">
        <v>6</v>
      </c>
      <c r="P154" s="11">
        <v>6</v>
      </c>
      <c r="Q154" s="11">
        <v>6</v>
      </c>
      <c r="R154" s="11">
        <v>6</v>
      </c>
      <c r="S154" s="11">
        <v>6</v>
      </c>
      <c r="T154" s="11">
        <v>5</v>
      </c>
      <c r="U154" s="11">
        <v>5</v>
      </c>
      <c r="V154" s="11">
        <v>5</v>
      </c>
      <c r="W154" s="11">
        <v>6</v>
      </c>
      <c r="X154" s="11">
        <v>6</v>
      </c>
      <c r="Y154" s="11">
        <v>5</v>
      </c>
    </row>
    <row r="155" spans="1:25" s="16" customFormat="1" ht="12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s="16" customFormat="1" ht="12" customHeight="1" x14ac:dyDescent="0.2">
      <c r="A156" s="74" t="s">
        <v>134</v>
      </c>
      <c r="B156" s="74"/>
      <c r="C156" s="5">
        <f>SUM(C157:C158)</f>
        <v>26</v>
      </c>
      <c r="D156" s="5">
        <f t="shared" ref="D156:X156" si="46">SUM(D157:D158)</f>
        <v>21</v>
      </c>
      <c r="E156" s="5">
        <f t="shared" si="46"/>
        <v>23</v>
      </c>
      <c r="F156" s="5">
        <f t="shared" si="46"/>
        <v>22</v>
      </c>
      <c r="G156" s="5">
        <f t="shared" si="46"/>
        <v>18</v>
      </c>
      <c r="H156" s="5">
        <f t="shared" si="46"/>
        <v>18</v>
      </c>
      <c r="I156" s="5">
        <f t="shared" si="46"/>
        <v>17</v>
      </c>
      <c r="J156" s="5">
        <f t="shared" si="46"/>
        <v>18</v>
      </c>
      <c r="K156" s="5">
        <f t="shared" si="46"/>
        <v>17</v>
      </c>
      <c r="L156" s="5">
        <f t="shared" si="46"/>
        <v>17</v>
      </c>
      <c r="M156" s="5">
        <f t="shared" si="46"/>
        <v>17</v>
      </c>
      <c r="N156" s="5">
        <f t="shared" si="46"/>
        <v>14</v>
      </c>
      <c r="O156" s="5">
        <f t="shared" si="46"/>
        <v>12</v>
      </c>
      <c r="P156" s="5">
        <f t="shared" si="46"/>
        <v>13</v>
      </c>
      <c r="Q156" s="5">
        <f t="shared" si="46"/>
        <v>10</v>
      </c>
      <c r="R156" s="5">
        <f t="shared" si="46"/>
        <v>10</v>
      </c>
      <c r="S156" s="5">
        <f t="shared" si="46"/>
        <v>10</v>
      </c>
      <c r="T156" s="5">
        <f t="shared" si="46"/>
        <v>15</v>
      </c>
      <c r="U156" s="5">
        <f t="shared" si="46"/>
        <v>15</v>
      </c>
      <c r="V156" s="5">
        <f t="shared" si="46"/>
        <v>13</v>
      </c>
      <c r="W156" s="5">
        <f t="shared" si="46"/>
        <v>12</v>
      </c>
      <c r="X156" s="5">
        <f t="shared" si="46"/>
        <v>13</v>
      </c>
      <c r="Y156" s="5">
        <v>12</v>
      </c>
    </row>
    <row r="157" spans="1:25" s="16" customFormat="1" ht="12" customHeight="1" x14ac:dyDescent="0.2">
      <c r="A157" s="72" t="s">
        <v>135</v>
      </c>
      <c r="B157" s="72"/>
      <c r="C157" s="6">
        <v>13</v>
      </c>
      <c r="D157" s="6">
        <v>12</v>
      </c>
      <c r="E157" s="6">
        <v>12</v>
      </c>
      <c r="F157" s="6">
        <v>11</v>
      </c>
      <c r="G157" s="6">
        <v>9</v>
      </c>
      <c r="H157" s="6">
        <v>7</v>
      </c>
      <c r="I157" s="6">
        <v>7</v>
      </c>
      <c r="J157" s="6">
        <v>8</v>
      </c>
      <c r="K157" s="6">
        <v>7</v>
      </c>
      <c r="L157" s="6">
        <v>7</v>
      </c>
      <c r="M157" s="6">
        <v>7</v>
      </c>
      <c r="N157" s="6">
        <v>6</v>
      </c>
      <c r="O157" s="6">
        <v>5</v>
      </c>
      <c r="P157" s="6">
        <v>6</v>
      </c>
      <c r="Q157" s="6">
        <v>5</v>
      </c>
      <c r="R157" s="6">
        <v>5</v>
      </c>
      <c r="S157" s="6">
        <v>4</v>
      </c>
      <c r="T157" s="6">
        <v>6</v>
      </c>
      <c r="U157" s="6">
        <v>7</v>
      </c>
      <c r="V157" s="6">
        <v>7</v>
      </c>
      <c r="W157" s="6">
        <v>6</v>
      </c>
      <c r="X157" s="6">
        <v>7</v>
      </c>
      <c r="Y157" s="6">
        <v>7</v>
      </c>
    </row>
    <row r="158" spans="1:25" s="16" customFormat="1" ht="12" customHeight="1" x14ac:dyDescent="0.2">
      <c r="A158" s="86" t="s">
        <v>161</v>
      </c>
      <c r="B158" s="86"/>
      <c r="C158" s="11">
        <v>13</v>
      </c>
      <c r="D158" s="11">
        <v>9</v>
      </c>
      <c r="E158" s="11">
        <v>11</v>
      </c>
      <c r="F158" s="11">
        <v>11</v>
      </c>
      <c r="G158" s="11">
        <v>9</v>
      </c>
      <c r="H158" s="11">
        <v>11</v>
      </c>
      <c r="I158" s="11">
        <v>10</v>
      </c>
      <c r="J158" s="11">
        <v>10</v>
      </c>
      <c r="K158" s="11">
        <v>10</v>
      </c>
      <c r="L158" s="11">
        <v>10</v>
      </c>
      <c r="M158" s="11">
        <v>10</v>
      </c>
      <c r="N158" s="11">
        <v>8</v>
      </c>
      <c r="O158" s="11">
        <v>7</v>
      </c>
      <c r="P158" s="11">
        <v>7</v>
      </c>
      <c r="Q158" s="11">
        <v>5</v>
      </c>
      <c r="R158" s="11">
        <v>5</v>
      </c>
      <c r="S158" s="11">
        <v>6</v>
      </c>
      <c r="T158" s="11">
        <v>9</v>
      </c>
      <c r="U158" s="11">
        <v>8</v>
      </c>
      <c r="V158" s="11">
        <v>6</v>
      </c>
      <c r="W158" s="11">
        <v>6</v>
      </c>
      <c r="X158" s="11">
        <v>6</v>
      </c>
      <c r="Y158" s="11">
        <v>5</v>
      </c>
    </row>
    <row r="159" spans="1:25" s="16" customFormat="1" ht="12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s="16" customFormat="1" ht="12" customHeight="1" x14ac:dyDescent="0.2">
      <c r="A160" s="74" t="s">
        <v>136</v>
      </c>
      <c r="B160" s="74"/>
      <c r="C160" s="5">
        <f t="shared" ref="C160:X160" si="47">SUM(C161:C163)</f>
        <v>53</v>
      </c>
      <c r="D160" s="5">
        <f t="shared" si="47"/>
        <v>49</v>
      </c>
      <c r="E160" s="5">
        <f t="shared" si="47"/>
        <v>47</v>
      </c>
      <c r="F160" s="5">
        <f t="shared" si="47"/>
        <v>44</v>
      </c>
      <c r="G160" s="5">
        <f t="shared" si="47"/>
        <v>41</v>
      </c>
      <c r="H160" s="5">
        <f t="shared" si="47"/>
        <v>42</v>
      </c>
      <c r="I160" s="5">
        <f t="shared" si="47"/>
        <v>40</v>
      </c>
      <c r="J160" s="5">
        <f t="shared" si="47"/>
        <v>41</v>
      </c>
      <c r="K160" s="5">
        <f t="shared" si="47"/>
        <v>38</v>
      </c>
      <c r="L160" s="5">
        <f t="shared" si="47"/>
        <v>40</v>
      </c>
      <c r="M160" s="5">
        <f t="shared" si="47"/>
        <v>40</v>
      </c>
      <c r="N160" s="5">
        <f t="shared" si="47"/>
        <v>35</v>
      </c>
      <c r="O160" s="5">
        <f t="shared" si="47"/>
        <v>33</v>
      </c>
      <c r="P160" s="5">
        <f t="shared" si="47"/>
        <v>30</v>
      </c>
      <c r="Q160" s="5">
        <f t="shared" si="47"/>
        <v>29</v>
      </c>
      <c r="R160" s="5">
        <f t="shared" si="47"/>
        <v>29</v>
      </c>
      <c r="S160" s="5">
        <f t="shared" si="47"/>
        <v>30</v>
      </c>
      <c r="T160" s="5">
        <f t="shared" si="47"/>
        <v>34</v>
      </c>
      <c r="U160" s="5">
        <f t="shared" si="47"/>
        <v>32</v>
      </c>
      <c r="V160" s="5">
        <f t="shared" si="47"/>
        <v>31</v>
      </c>
      <c r="W160" s="5">
        <f t="shared" si="47"/>
        <v>26</v>
      </c>
      <c r="X160" s="5">
        <f t="shared" si="47"/>
        <v>23</v>
      </c>
      <c r="Y160" s="5">
        <v>25</v>
      </c>
    </row>
    <row r="161" spans="1:25" s="16" customFormat="1" ht="12" customHeight="1" x14ac:dyDescent="0.2">
      <c r="A161" s="72" t="s">
        <v>137</v>
      </c>
      <c r="B161" s="72"/>
      <c r="C161" s="6">
        <v>13</v>
      </c>
      <c r="D161" s="6">
        <v>12</v>
      </c>
      <c r="E161" s="6">
        <v>8</v>
      </c>
      <c r="F161" s="6">
        <v>8</v>
      </c>
      <c r="G161" s="6">
        <v>9</v>
      </c>
      <c r="H161" s="6">
        <v>9</v>
      </c>
      <c r="I161" s="6">
        <v>8</v>
      </c>
      <c r="J161" s="6">
        <v>6</v>
      </c>
      <c r="K161" s="6">
        <v>7</v>
      </c>
      <c r="L161" s="6">
        <v>9</v>
      </c>
      <c r="M161" s="6">
        <v>8</v>
      </c>
      <c r="N161" s="6">
        <v>7</v>
      </c>
      <c r="O161" s="6">
        <v>6</v>
      </c>
      <c r="P161" s="6">
        <v>7</v>
      </c>
      <c r="Q161" s="6">
        <v>6</v>
      </c>
      <c r="R161" s="6">
        <v>6</v>
      </c>
      <c r="S161" s="6">
        <v>5</v>
      </c>
      <c r="T161" s="6">
        <v>7</v>
      </c>
      <c r="U161" s="6">
        <v>5</v>
      </c>
      <c r="V161" s="6">
        <v>7</v>
      </c>
      <c r="W161" s="6">
        <v>6</v>
      </c>
      <c r="X161" s="6">
        <v>6</v>
      </c>
      <c r="Y161" s="6">
        <v>7</v>
      </c>
    </row>
    <row r="162" spans="1:25" s="16" customFormat="1" ht="12" customHeight="1" x14ac:dyDescent="0.2">
      <c r="A162" s="72" t="s">
        <v>138</v>
      </c>
      <c r="B162" s="72"/>
      <c r="C162" s="6">
        <v>17</v>
      </c>
      <c r="D162" s="6">
        <v>17</v>
      </c>
      <c r="E162" s="6">
        <v>18</v>
      </c>
      <c r="F162" s="6">
        <v>15</v>
      </c>
      <c r="G162" s="6">
        <v>12</v>
      </c>
      <c r="H162" s="6">
        <v>12</v>
      </c>
      <c r="I162" s="6">
        <v>14</v>
      </c>
      <c r="J162" s="6">
        <v>14</v>
      </c>
      <c r="K162" s="6">
        <v>14</v>
      </c>
      <c r="L162" s="6">
        <v>12</v>
      </c>
      <c r="M162" s="6">
        <v>11</v>
      </c>
      <c r="N162" s="6">
        <v>7</v>
      </c>
      <c r="O162" s="6">
        <v>7</v>
      </c>
      <c r="P162" s="6">
        <v>6</v>
      </c>
      <c r="Q162" s="6">
        <v>6</v>
      </c>
      <c r="R162" s="6">
        <v>7</v>
      </c>
      <c r="S162" s="6">
        <v>8</v>
      </c>
      <c r="T162" s="6">
        <v>8</v>
      </c>
      <c r="U162" s="6">
        <v>8</v>
      </c>
      <c r="V162" s="6">
        <v>5</v>
      </c>
      <c r="W162" s="6">
        <v>4</v>
      </c>
      <c r="X162" s="6">
        <v>4</v>
      </c>
      <c r="Y162" s="6">
        <v>4</v>
      </c>
    </row>
    <row r="163" spans="1:25" s="16" customFormat="1" ht="12" customHeight="1" x14ac:dyDescent="0.2">
      <c r="A163" s="86" t="s">
        <v>139</v>
      </c>
      <c r="B163" s="86"/>
      <c r="C163" s="15">
        <v>23</v>
      </c>
      <c r="D163" s="15">
        <v>20</v>
      </c>
      <c r="E163" s="15">
        <v>21</v>
      </c>
      <c r="F163" s="15">
        <v>21</v>
      </c>
      <c r="G163" s="15">
        <v>20</v>
      </c>
      <c r="H163" s="15">
        <v>21</v>
      </c>
      <c r="I163" s="15">
        <v>18</v>
      </c>
      <c r="J163" s="15">
        <v>21</v>
      </c>
      <c r="K163" s="15">
        <v>17</v>
      </c>
      <c r="L163" s="15">
        <v>19</v>
      </c>
      <c r="M163" s="15">
        <v>21</v>
      </c>
      <c r="N163" s="15">
        <v>21</v>
      </c>
      <c r="O163" s="15">
        <v>20</v>
      </c>
      <c r="P163" s="15">
        <v>17</v>
      </c>
      <c r="Q163" s="15">
        <v>17</v>
      </c>
      <c r="R163" s="15">
        <v>16</v>
      </c>
      <c r="S163" s="15">
        <v>17</v>
      </c>
      <c r="T163" s="15">
        <v>19</v>
      </c>
      <c r="U163" s="15">
        <v>19</v>
      </c>
      <c r="V163" s="15">
        <v>19</v>
      </c>
      <c r="W163" s="15">
        <v>16</v>
      </c>
      <c r="X163" s="15">
        <v>13</v>
      </c>
      <c r="Y163" s="15">
        <v>14</v>
      </c>
    </row>
    <row r="164" spans="1:25" s="16" customFormat="1" ht="12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s="16" customFormat="1" ht="12" customHeight="1" x14ac:dyDescent="0.2">
      <c r="A165" s="74" t="s">
        <v>140</v>
      </c>
      <c r="B165" s="74"/>
      <c r="C165" s="5">
        <f t="shared" ref="C165:X165" si="48">SUM(C166:C175)</f>
        <v>63</v>
      </c>
      <c r="D165" s="5">
        <f t="shared" si="48"/>
        <v>49</v>
      </c>
      <c r="E165" s="5">
        <f t="shared" si="48"/>
        <v>47</v>
      </c>
      <c r="F165" s="5">
        <f t="shared" si="48"/>
        <v>52</v>
      </c>
      <c r="G165" s="5">
        <f t="shared" si="48"/>
        <v>47</v>
      </c>
      <c r="H165" s="5">
        <f t="shared" si="48"/>
        <v>44</v>
      </c>
      <c r="I165" s="5">
        <f t="shared" si="48"/>
        <v>43</v>
      </c>
      <c r="J165" s="5">
        <f t="shared" si="48"/>
        <v>41</v>
      </c>
      <c r="K165" s="5">
        <f t="shared" si="48"/>
        <v>32</v>
      </c>
      <c r="L165" s="5">
        <f t="shared" si="48"/>
        <v>32</v>
      </c>
      <c r="M165" s="5">
        <f t="shared" si="48"/>
        <v>29</v>
      </c>
      <c r="N165" s="5">
        <f t="shared" si="48"/>
        <v>30</v>
      </c>
      <c r="O165" s="5">
        <f t="shared" si="48"/>
        <v>25</v>
      </c>
      <c r="P165" s="5">
        <f t="shared" si="48"/>
        <v>25</v>
      </c>
      <c r="Q165" s="5">
        <f t="shared" si="48"/>
        <v>23</v>
      </c>
      <c r="R165" s="5">
        <f t="shared" si="48"/>
        <v>25</v>
      </c>
      <c r="S165" s="5">
        <f t="shared" si="48"/>
        <v>20</v>
      </c>
      <c r="T165" s="5">
        <f t="shared" si="48"/>
        <v>24</v>
      </c>
      <c r="U165" s="5">
        <f t="shared" si="48"/>
        <v>28</v>
      </c>
      <c r="V165" s="5">
        <f t="shared" si="48"/>
        <v>24</v>
      </c>
      <c r="W165" s="5">
        <f t="shared" si="48"/>
        <v>25</v>
      </c>
      <c r="X165" s="5">
        <f t="shared" si="48"/>
        <v>23</v>
      </c>
      <c r="Y165" s="5">
        <v>23</v>
      </c>
    </row>
    <row r="166" spans="1:25" s="16" customFormat="1" ht="12" customHeight="1" x14ac:dyDescent="0.2">
      <c r="A166" s="72" t="s">
        <v>141</v>
      </c>
      <c r="B166" s="72"/>
      <c r="C166" s="6">
        <v>6</v>
      </c>
      <c r="D166" s="6">
        <v>5</v>
      </c>
      <c r="E166" s="6">
        <v>5</v>
      </c>
      <c r="F166" s="6">
        <v>5</v>
      </c>
      <c r="G166" s="6">
        <v>5</v>
      </c>
      <c r="H166" s="6">
        <v>7</v>
      </c>
      <c r="I166" s="6">
        <v>7</v>
      </c>
      <c r="J166" s="6">
        <v>8</v>
      </c>
      <c r="K166" s="6">
        <v>8</v>
      </c>
      <c r="L166" s="6">
        <v>7</v>
      </c>
      <c r="M166" s="6">
        <v>7</v>
      </c>
      <c r="N166" s="6">
        <v>9</v>
      </c>
      <c r="O166" s="6">
        <v>7</v>
      </c>
      <c r="P166" s="6">
        <v>7</v>
      </c>
      <c r="Q166" s="6">
        <v>6</v>
      </c>
      <c r="R166" s="6">
        <v>6</v>
      </c>
      <c r="S166" s="6">
        <v>5</v>
      </c>
      <c r="T166" s="6">
        <v>5</v>
      </c>
      <c r="U166" s="6">
        <v>5</v>
      </c>
      <c r="V166" s="6">
        <v>5</v>
      </c>
      <c r="W166" s="6">
        <v>7</v>
      </c>
      <c r="X166" s="6">
        <v>6</v>
      </c>
      <c r="Y166" s="6">
        <v>6</v>
      </c>
    </row>
    <row r="167" spans="1:25" s="16" customFormat="1" ht="12" customHeight="1" x14ac:dyDescent="0.2">
      <c r="A167" s="72" t="s">
        <v>142</v>
      </c>
      <c r="B167" s="72"/>
      <c r="C167" s="6">
        <v>4</v>
      </c>
      <c r="D167" s="6">
        <v>1</v>
      </c>
      <c r="E167" s="6">
        <v>1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1</v>
      </c>
    </row>
    <row r="168" spans="1:25" s="16" customFormat="1" ht="12" customHeight="1" x14ac:dyDescent="0.2">
      <c r="A168" s="72" t="s">
        <v>143</v>
      </c>
      <c r="B168" s="72"/>
      <c r="C168" s="6">
        <v>2</v>
      </c>
      <c r="D168" s="6">
        <v>2</v>
      </c>
      <c r="E168" s="6">
        <v>2</v>
      </c>
      <c r="F168" s="6">
        <v>2</v>
      </c>
      <c r="G168" s="6">
        <v>2</v>
      </c>
      <c r="H168" s="6">
        <v>2</v>
      </c>
      <c r="I168" s="6">
        <v>2</v>
      </c>
      <c r="J168" s="6">
        <v>1</v>
      </c>
      <c r="K168" s="6">
        <v>1</v>
      </c>
      <c r="L168" s="6">
        <v>1</v>
      </c>
      <c r="M168" s="6">
        <v>1</v>
      </c>
      <c r="N168" s="6">
        <v>1</v>
      </c>
      <c r="O168" s="6">
        <v>1</v>
      </c>
      <c r="P168" s="6">
        <v>1</v>
      </c>
      <c r="Q168" s="6">
        <v>1</v>
      </c>
      <c r="R168" s="6">
        <v>1</v>
      </c>
      <c r="S168" s="6">
        <v>1</v>
      </c>
      <c r="T168" s="6">
        <v>1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</row>
    <row r="169" spans="1:25" s="16" customFormat="1" ht="12" customHeight="1" x14ac:dyDescent="0.2">
      <c r="A169" s="72" t="s">
        <v>144</v>
      </c>
      <c r="B169" s="72"/>
      <c r="C169" s="6">
        <v>2</v>
      </c>
      <c r="D169" s="6">
        <v>1</v>
      </c>
      <c r="E169" s="6">
        <v>1</v>
      </c>
      <c r="F169" s="6">
        <v>1</v>
      </c>
      <c r="G169" s="6">
        <v>1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1</v>
      </c>
      <c r="O169" s="6">
        <v>1</v>
      </c>
      <c r="P169" s="6">
        <v>1</v>
      </c>
      <c r="Q169" s="6">
        <v>1</v>
      </c>
      <c r="R169" s="6">
        <v>1</v>
      </c>
      <c r="S169" s="6">
        <v>0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</row>
    <row r="170" spans="1:25" s="16" customFormat="1" ht="12" customHeight="1" x14ac:dyDescent="0.2">
      <c r="A170" s="72" t="s">
        <v>145</v>
      </c>
      <c r="B170" s="72"/>
      <c r="C170" s="6">
        <v>26</v>
      </c>
      <c r="D170" s="6">
        <v>24</v>
      </c>
      <c r="E170" s="6">
        <v>22</v>
      </c>
      <c r="F170" s="6">
        <v>26</v>
      </c>
      <c r="G170" s="6">
        <v>24</v>
      </c>
      <c r="H170" s="6">
        <v>20</v>
      </c>
      <c r="I170" s="6">
        <v>20</v>
      </c>
      <c r="J170" s="6">
        <v>19</v>
      </c>
      <c r="K170" s="6">
        <v>14</v>
      </c>
      <c r="L170" s="6">
        <v>17</v>
      </c>
      <c r="M170" s="6">
        <v>14</v>
      </c>
      <c r="N170" s="6">
        <v>11</v>
      </c>
      <c r="O170" s="6">
        <v>8</v>
      </c>
      <c r="P170" s="6">
        <v>8</v>
      </c>
      <c r="Q170" s="6">
        <v>7</v>
      </c>
      <c r="R170" s="6">
        <v>9</v>
      </c>
      <c r="S170" s="6">
        <v>9</v>
      </c>
      <c r="T170" s="6">
        <v>11</v>
      </c>
      <c r="U170" s="6">
        <v>13</v>
      </c>
      <c r="V170" s="6">
        <v>10</v>
      </c>
      <c r="W170" s="6">
        <v>10</v>
      </c>
      <c r="X170" s="6">
        <v>9</v>
      </c>
      <c r="Y170" s="6">
        <v>9</v>
      </c>
    </row>
    <row r="171" spans="1:25" s="16" customFormat="1" ht="12" customHeight="1" x14ac:dyDescent="0.2">
      <c r="A171" s="72" t="s">
        <v>146</v>
      </c>
      <c r="B171" s="72"/>
      <c r="C171" s="6">
        <v>8</v>
      </c>
      <c r="D171" s="6">
        <v>5</v>
      </c>
      <c r="E171" s="6">
        <v>5</v>
      </c>
      <c r="F171" s="6">
        <v>6</v>
      </c>
      <c r="G171" s="6">
        <v>5</v>
      </c>
      <c r="H171" s="6">
        <v>5</v>
      </c>
      <c r="I171" s="6">
        <v>4</v>
      </c>
      <c r="J171" s="6">
        <v>4</v>
      </c>
      <c r="K171" s="6">
        <v>3</v>
      </c>
      <c r="L171" s="6">
        <v>4</v>
      </c>
      <c r="M171" s="6">
        <v>4</v>
      </c>
      <c r="N171" s="6">
        <v>4</v>
      </c>
      <c r="O171" s="6">
        <v>4</v>
      </c>
      <c r="P171" s="6">
        <v>2</v>
      </c>
      <c r="Q171" s="6">
        <v>2</v>
      </c>
      <c r="R171" s="6">
        <v>2</v>
      </c>
      <c r="S171" s="6">
        <v>1</v>
      </c>
      <c r="T171" s="6">
        <v>2</v>
      </c>
      <c r="U171" s="6">
        <v>3</v>
      </c>
      <c r="V171" s="6">
        <v>2</v>
      </c>
      <c r="W171" s="6">
        <v>2</v>
      </c>
      <c r="X171" s="6">
        <v>2</v>
      </c>
      <c r="Y171" s="6">
        <v>2</v>
      </c>
    </row>
    <row r="172" spans="1:25" s="16" customFormat="1" ht="12" customHeight="1" x14ac:dyDescent="0.2">
      <c r="A172" s="72" t="s">
        <v>147</v>
      </c>
      <c r="B172" s="72"/>
      <c r="C172" s="6">
        <v>2</v>
      </c>
      <c r="D172" s="6">
        <v>2</v>
      </c>
      <c r="E172" s="6">
        <v>2</v>
      </c>
      <c r="F172" s="6">
        <v>2</v>
      </c>
      <c r="G172" s="6">
        <v>2</v>
      </c>
      <c r="H172" s="6">
        <v>2</v>
      </c>
      <c r="I172" s="6">
        <v>2</v>
      </c>
      <c r="J172" s="6">
        <v>2</v>
      </c>
      <c r="K172" s="6">
        <v>1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1</v>
      </c>
      <c r="U172" s="6">
        <v>2</v>
      </c>
      <c r="V172" s="6">
        <v>2</v>
      </c>
      <c r="W172" s="6">
        <v>2</v>
      </c>
      <c r="X172" s="6">
        <v>1</v>
      </c>
      <c r="Y172" s="6">
        <v>1</v>
      </c>
    </row>
    <row r="173" spans="1:25" s="16" customFormat="1" ht="12" customHeight="1" x14ac:dyDescent="0.2">
      <c r="A173" s="72" t="s">
        <v>148</v>
      </c>
      <c r="B173" s="72"/>
      <c r="C173" s="6">
        <v>2</v>
      </c>
      <c r="D173" s="6">
        <v>1</v>
      </c>
      <c r="E173" s="6">
        <v>1</v>
      </c>
      <c r="F173" s="6">
        <v>1</v>
      </c>
      <c r="G173" s="6">
        <v>1</v>
      </c>
      <c r="H173" s="6">
        <v>1</v>
      </c>
      <c r="I173" s="6">
        <v>1</v>
      </c>
      <c r="J173" s="6">
        <v>1</v>
      </c>
      <c r="K173" s="6">
        <v>1</v>
      </c>
      <c r="L173" s="6">
        <v>1</v>
      </c>
      <c r="M173" s="6">
        <v>1</v>
      </c>
      <c r="N173" s="6">
        <v>1</v>
      </c>
      <c r="O173" s="6">
        <v>1</v>
      </c>
      <c r="P173" s="6">
        <v>1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</row>
    <row r="174" spans="1:25" s="16" customFormat="1" ht="12" customHeight="1" x14ac:dyDescent="0.2">
      <c r="A174" s="72" t="s">
        <v>149</v>
      </c>
      <c r="B174" s="72"/>
      <c r="C174" s="6">
        <v>3</v>
      </c>
      <c r="D174" s="6">
        <v>1</v>
      </c>
      <c r="E174" s="6">
        <v>1</v>
      </c>
      <c r="F174" s="6">
        <v>2</v>
      </c>
      <c r="G174" s="6">
        <v>1</v>
      </c>
      <c r="H174" s="6">
        <v>1</v>
      </c>
      <c r="I174" s="6">
        <v>1</v>
      </c>
      <c r="J174" s="6">
        <v>1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1</v>
      </c>
      <c r="Q174" s="6">
        <v>1</v>
      </c>
      <c r="R174" s="6">
        <v>1</v>
      </c>
      <c r="S174" s="6">
        <v>1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</row>
    <row r="175" spans="1:25" s="16" customFormat="1" ht="12" customHeight="1" x14ac:dyDescent="0.2">
      <c r="A175" s="86" t="s">
        <v>150</v>
      </c>
      <c r="B175" s="86"/>
      <c r="C175" s="11">
        <v>8</v>
      </c>
      <c r="D175" s="11">
        <v>7</v>
      </c>
      <c r="E175" s="11">
        <v>7</v>
      </c>
      <c r="F175" s="11">
        <v>7</v>
      </c>
      <c r="G175" s="11">
        <v>6</v>
      </c>
      <c r="H175" s="11">
        <v>6</v>
      </c>
      <c r="I175" s="11">
        <v>6</v>
      </c>
      <c r="J175" s="11">
        <v>5</v>
      </c>
      <c r="K175" s="11">
        <v>4</v>
      </c>
      <c r="L175" s="11">
        <v>2</v>
      </c>
      <c r="M175" s="11">
        <v>2</v>
      </c>
      <c r="N175" s="11">
        <v>3</v>
      </c>
      <c r="O175" s="11">
        <v>3</v>
      </c>
      <c r="P175" s="11">
        <v>4</v>
      </c>
      <c r="Q175" s="11">
        <v>4</v>
      </c>
      <c r="R175" s="11">
        <v>4</v>
      </c>
      <c r="S175" s="11">
        <v>2</v>
      </c>
      <c r="T175" s="11">
        <v>2</v>
      </c>
      <c r="U175" s="11">
        <v>3</v>
      </c>
      <c r="V175" s="11">
        <v>3</v>
      </c>
      <c r="W175" s="11">
        <v>2</v>
      </c>
      <c r="X175" s="11">
        <v>2</v>
      </c>
      <c r="Y175" s="11">
        <v>2</v>
      </c>
    </row>
    <row r="176" spans="1:25" s="16" customFormat="1" ht="12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s="16" customFormat="1" ht="12" customHeight="1" x14ac:dyDescent="0.2">
      <c r="A177" s="74" t="s">
        <v>151</v>
      </c>
      <c r="B177" s="74"/>
      <c r="C177" s="5">
        <f t="shared" ref="C177:X177" si="49">SUM(C178:C185)</f>
        <v>524</v>
      </c>
      <c r="D177" s="5">
        <f t="shared" si="49"/>
        <v>468</v>
      </c>
      <c r="E177" s="5">
        <f t="shared" si="49"/>
        <v>446</v>
      </c>
      <c r="F177" s="5">
        <f t="shared" si="49"/>
        <v>447</v>
      </c>
      <c r="G177" s="5">
        <f t="shared" si="49"/>
        <v>413</v>
      </c>
      <c r="H177" s="5">
        <f t="shared" si="49"/>
        <v>414</v>
      </c>
      <c r="I177" s="5">
        <f t="shared" si="49"/>
        <v>395</v>
      </c>
      <c r="J177" s="5">
        <f t="shared" si="49"/>
        <v>390</v>
      </c>
      <c r="K177" s="5">
        <f t="shared" si="49"/>
        <v>364</v>
      </c>
      <c r="L177" s="5">
        <f t="shared" si="49"/>
        <v>396</v>
      </c>
      <c r="M177" s="5">
        <f t="shared" si="49"/>
        <v>375</v>
      </c>
      <c r="N177" s="5">
        <f t="shared" si="49"/>
        <v>361</v>
      </c>
      <c r="O177" s="5">
        <f t="shared" si="49"/>
        <v>357</v>
      </c>
      <c r="P177" s="5">
        <f t="shared" si="49"/>
        <v>342</v>
      </c>
      <c r="Q177" s="5">
        <f t="shared" si="49"/>
        <v>334</v>
      </c>
      <c r="R177" s="5">
        <f t="shared" si="49"/>
        <v>334</v>
      </c>
      <c r="S177" s="5">
        <f t="shared" si="49"/>
        <v>310</v>
      </c>
      <c r="T177" s="5">
        <f t="shared" si="49"/>
        <v>319</v>
      </c>
      <c r="U177" s="5">
        <f t="shared" si="49"/>
        <v>319</v>
      </c>
      <c r="V177" s="5">
        <f t="shared" si="49"/>
        <v>304</v>
      </c>
      <c r="W177" s="5">
        <f t="shared" si="49"/>
        <v>283</v>
      </c>
      <c r="X177" s="5">
        <f t="shared" si="49"/>
        <v>272</v>
      </c>
      <c r="Y177" s="5">
        <v>271</v>
      </c>
    </row>
    <row r="178" spans="1:25" s="16" customFormat="1" ht="12" customHeight="1" x14ac:dyDescent="0.2">
      <c r="A178" s="72" t="s">
        <v>152</v>
      </c>
      <c r="B178" s="72"/>
      <c r="C178" s="6">
        <f>SUM(C56:C66)</f>
        <v>77</v>
      </c>
      <c r="D178" s="6">
        <f t="shared" ref="D178:X178" si="50">SUM(D56:D66)</f>
        <v>76</v>
      </c>
      <c r="E178" s="6">
        <f t="shared" si="50"/>
        <v>72</v>
      </c>
      <c r="F178" s="6">
        <f t="shared" si="50"/>
        <v>73</v>
      </c>
      <c r="G178" s="6">
        <f t="shared" si="50"/>
        <v>69</v>
      </c>
      <c r="H178" s="6">
        <f t="shared" si="50"/>
        <v>65</v>
      </c>
      <c r="I178" s="6">
        <f t="shared" si="50"/>
        <v>62</v>
      </c>
      <c r="J178" s="6">
        <f t="shared" si="50"/>
        <v>63</v>
      </c>
      <c r="K178" s="6">
        <f t="shared" si="50"/>
        <v>64</v>
      </c>
      <c r="L178" s="6">
        <f t="shared" si="50"/>
        <v>66</v>
      </c>
      <c r="M178" s="6">
        <f t="shared" si="50"/>
        <v>65</v>
      </c>
      <c r="N178" s="6">
        <f t="shared" si="50"/>
        <v>62</v>
      </c>
      <c r="O178" s="6">
        <f t="shared" si="50"/>
        <v>63</v>
      </c>
      <c r="P178" s="6">
        <f t="shared" si="50"/>
        <v>57</v>
      </c>
      <c r="Q178" s="6">
        <f t="shared" si="50"/>
        <v>59</v>
      </c>
      <c r="R178" s="6">
        <f t="shared" si="50"/>
        <v>61</v>
      </c>
      <c r="S178" s="6">
        <f t="shared" si="50"/>
        <v>58</v>
      </c>
      <c r="T178" s="6">
        <f t="shared" si="50"/>
        <v>60</v>
      </c>
      <c r="U178" s="6">
        <f t="shared" si="50"/>
        <v>55</v>
      </c>
      <c r="V178" s="6">
        <f t="shared" si="50"/>
        <v>54</v>
      </c>
      <c r="W178" s="6">
        <f t="shared" si="50"/>
        <v>51</v>
      </c>
      <c r="X178" s="6">
        <f t="shared" si="50"/>
        <v>47</v>
      </c>
      <c r="Y178" s="6">
        <v>42</v>
      </c>
    </row>
    <row r="179" spans="1:25" s="16" customFormat="1" ht="12" customHeight="1" x14ac:dyDescent="0.2">
      <c r="A179" s="72" t="s">
        <v>153</v>
      </c>
      <c r="B179" s="72"/>
      <c r="C179" s="6">
        <f>SUM(C69:C115)</f>
        <v>90</v>
      </c>
      <c r="D179" s="6">
        <f t="shared" ref="D179:X179" si="51">SUM(D69:D115)</f>
        <v>82</v>
      </c>
      <c r="E179" s="6">
        <f t="shared" si="51"/>
        <v>75</v>
      </c>
      <c r="F179" s="6">
        <f t="shared" si="51"/>
        <v>71</v>
      </c>
      <c r="G179" s="6">
        <f t="shared" si="51"/>
        <v>68</v>
      </c>
      <c r="H179" s="6">
        <f t="shared" si="51"/>
        <v>65</v>
      </c>
      <c r="I179" s="6">
        <f t="shared" si="51"/>
        <v>60</v>
      </c>
      <c r="J179" s="6">
        <f t="shared" si="51"/>
        <v>60</v>
      </c>
      <c r="K179" s="6">
        <f t="shared" si="51"/>
        <v>58</v>
      </c>
      <c r="L179" s="6">
        <f t="shared" si="51"/>
        <v>68</v>
      </c>
      <c r="M179" s="6">
        <f t="shared" si="51"/>
        <v>65</v>
      </c>
      <c r="N179" s="6">
        <f t="shared" si="51"/>
        <v>63</v>
      </c>
      <c r="O179" s="6">
        <f t="shared" si="51"/>
        <v>64</v>
      </c>
      <c r="P179" s="6">
        <f t="shared" si="51"/>
        <v>62</v>
      </c>
      <c r="Q179" s="6">
        <f t="shared" si="51"/>
        <v>65</v>
      </c>
      <c r="R179" s="6">
        <f t="shared" si="51"/>
        <v>66</v>
      </c>
      <c r="S179" s="6">
        <f t="shared" si="51"/>
        <v>64</v>
      </c>
      <c r="T179" s="6">
        <f t="shared" si="51"/>
        <v>60</v>
      </c>
      <c r="U179" s="6">
        <f t="shared" si="51"/>
        <v>65</v>
      </c>
      <c r="V179" s="6">
        <f t="shared" si="51"/>
        <v>61</v>
      </c>
      <c r="W179" s="6">
        <f t="shared" si="51"/>
        <v>61</v>
      </c>
      <c r="X179" s="6">
        <f t="shared" si="51"/>
        <v>61</v>
      </c>
      <c r="Y179" s="6">
        <v>61</v>
      </c>
    </row>
    <row r="180" spans="1:25" s="16" customFormat="1" ht="12" customHeight="1" x14ac:dyDescent="0.2">
      <c r="A180" s="72" t="s">
        <v>154</v>
      </c>
      <c r="B180" s="72"/>
      <c r="C180" s="6">
        <f t="shared" ref="C180:X180" si="52">SUM(C118:C136)</f>
        <v>96</v>
      </c>
      <c r="D180" s="6">
        <f t="shared" si="52"/>
        <v>88</v>
      </c>
      <c r="E180" s="6">
        <f t="shared" si="52"/>
        <v>82</v>
      </c>
      <c r="F180" s="6">
        <f t="shared" si="52"/>
        <v>82</v>
      </c>
      <c r="G180" s="6">
        <f t="shared" si="52"/>
        <v>76</v>
      </c>
      <c r="H180" s="6">
        <f t="shared" si="52"/>
        <v>77</v>
      </c>
      <c r="I180" s="6">
        <f t="shared" si="52"/>
        <v>74</v>
      </c>
      <c r="J180" s="6">
        <f t="shared" si="52"/>
        <v>76</v>
      </c>
      <c r="K180" s="6">
        <f t="shared" si="52"/>
        <v>73</v>
      </c>
      <c r="L180" s="6">
        <f t="shared" si="52"/>
        <v>81</v>
      </c>
      <c r="M180" s="6">
        <f t="shared" si="52"/>
        <v>78</v>
      </c>
      <c r="N180" s="6">
        <f t="shared" si="52"/>
        <v>77</v>
      </c>
      <c r="O180" s="6">
        <f t="shared" si="52"/>
        <v>78</v>
      </c>
      <c r="P180" s="6">
        <f t="shared" si="52"/>
        <v>75</v>
      </c>
      <c r="Q180" s="6">
        <f t="shared" si="52"/>
        <v>68</v>
      </c>
      <c r="R180" s="6">
        <f t="shared" si="52"/>
        <v>62</v>
      </c>
      <c r="S180" s="6">
        <f t="shared" si="52"/>
        <v>55</v>
      </c>
      <c r="T180" s="6">
        <f t="shared" si="52"/>
        <v>55</v>
      </c>
      <c r="U180" s="6">
        <f t="shared" si="52"/>
        <v>55</v>
      </c>
      <c r="V180" s="6">
        <f t="shared" si="52"/>
        <v>53</v>
      </c>
      <c r="W180" s="6">
        <f t="shared" si="52"/>
        <v>47</v>
      </c>
      <c r="X180" s="6">
        <f t="shared" si="52"/>
        <v>49</v>
      </c>
      <c r="Y180" s="6">
        <v>53</v>
      </c>
    </row>
    <row r="181" spans="1:25" s="16" customFormat="1" ht="12" customHeight="1" x14ac:dyDescent="0.2">
      <c r="A181" s="72" t="s">
        <v>155</v>
      </c>
      <c r="B181" s="72"/>
      <c r="C181" s="6">
        <f>SUM(C139:C146)</f>
        <v>49</v>
      </c>
      <c r="D181" s="6">
        <f t="shared" ref="D181:X181" si="53">SUM(D139:D146)</f>
        <v>44</v>
      </c>
      <c r="E181" s="6">
        <f t="shared" si="53"/>
        <v>40</v>
      </c>
      <c r="F181" s="6">
        <f t="shared" si="53"/>
        <v>37</v>
      </c>
      <c r="G181" s="6">
        <f t="shared" si="53"/>
        <v>38</v>
      </c>
      <c r="H181" s="6">
        <f t="shared" si="53"/>
        <v>41</v>
      </c>
      <c r="I181" s="6">
        <f t="shared" si="53"/>
        <v>39</v>
      </c>
      <c r="J181" s="6">
        <f t="shared" si="53"/>
        <v>31</v>
      </c>
      <c r="K181" s="6">
        <f t="shared" si="53"/>
        <v>27</v>
      </c>
      <c r="L181" s="6">
        <f t="shared" si="53"/>
        <v>30</v>
      </c>
      <c r="M181" s="6">
        <f t="shared" si="53"/>
        <v>24</v>
      </c>
      <c r="N181" s="6">
        <f t="shared" si="53"/>
        <v>19</v>
      </c>
      <c r="O181" s="6">
        <f t="shared" si="53"/>
        <v>23</v>
      </c>
      <c r="P181" s="6">
        <f t="shared" si="53"/>
        <v>22</v>
      </c>
      <c r="Q181" s="6">
        <f t="shared" si="53"/>
        <v>22</v>
      </c>
      <c r="R181" s="6">
        <f t="shared" si="53"/>
        <v>25</v>
      </c>
      <c r="S181" s="6">
        <f t="shared" si="53"/>
        <v>17</v>
      </c>
      <c r="T181" s="6">
        <f t="shared" si="53"/>
        <v>21</v>
      </c>
      <c r="U181" s="6">
        <f t="shared" si="53"/>
        <v>20</v>
      </c>
      <c r="V181" s="6">
        <f t="shared" si="53"/>
        <v>19</v>
      </c>
      <c r="W181" s="6">
        <f t="shared" si="53"/>
        <v>18</v>
      </c>
      <c r="X181" s="6">
        <f t="shared" si="53"/>
        <v>17</v>
      </c>
      <c r="Y181" s="6">
        <v>16</v>
      </c>
    </row>
    <row r="182" spans="1:25" s="16" customFormat="1" ht="12" customHeight="1" x14ac:dyDescent="0.2">
      <c r="A182" s="72" t="s">
        <v>156</v>
      </c>
      <c r="B182" s="72"/>
      <c r="C182" s="6">
        <f>SUM(C149:C154)</f>
        <v>70</v>
      </c>
      <c r="D182" s="6">
        <f t="shared" ref="D182:X182" si="54">SUM(D149:D154)</f>
        <v>59</v>
      </c>
      <c r="E182" s="6">
        <f t="shared" si="54"/>
        <v>60</v>
      </c>
      <c r="F182" s="6">
        <f t="shared" si="54"/>
        <v>66</v>
      </c>
      <c r="G182" s="6">
        <f t="shared" si="54"/>
        <v>56</v>
      </c>
      <c r="H182" s="6">
        <f t="shared" si="54"/>
        <v>62</v>
      </c>
      <c r="I182" s="6">
        <f t="shared" si="54"/>
        <v>60</v>
      </c>
      <c r="J182" s="6">
        <f t="shared" si="54"/>
        <v>60</v>
      </c>
      <c r="K182" s="6">
        <f t="shared" si="54"/>
        <v>55</v>
      </c>
      <c r="L182" s="6">
        <f t="shared" si="54"/>
        <v>62</v>
      </c>
      <c r="M182" s="6">
        <f t="shared" si="54"/>
        <v>57</v>
      </c>
      <c r="N182" s="6">
        <f t="shared" si="54"/>
        <v>61</v>
      </c>
      <c r="O182" s="6">
        <f t="shared" si="54"/>
        <v>59</v>
      </c>
      <c r="P182" s="6">
        <f t="shared" si="54"/>
        <v>58</v>
      </c>
      <c r="Q182" s="6">
        <f t="shared" si="54"/>
        <v>58</v>
      </c>
      <c r="R182" s="6">
        <f t="shared" si="54"/>
        <v>56</v>
      </c>
      <c r="S182" s="6">
        <f t="shared" si="54"/>
        <v>56</v>
      </c>
      <c r="T182" s="6">
        <f t="shared" si="54"/>
        <v>50</v>
      </c>
      <c r="U182" s="6">
        <f t="shared" si="54"/>
        <v>49</v>
      </c>
      <c r="V182" s="6">
        <f t="shared" si="54"/>
        <v>49</v>
      </c>
      <c r="W182" s="6">
        <f t="shared" si="54"/>
        <v>43</v>
      </c>
      <c r="X182" s="6">
        <f t="shared" si="54"/>
        <v>39</v>
      </c>
      <c r="Y182" s="6">
        <v>39</v>
      </c>
    </row>
    <row r="183" spans="1:25" s="16" customFormat="1" ht="12" customHeight="1" x14ac:dyDescent="0.2">
      <c r="A183" s="72" t="s">
        <v>157</v>
      </c>
      <c r="B183" s="72"/>
      <c r="C183" s="6">
        <f>SUM(C157:C158)</f>
        <v>26</v>
      </c>
      <c r="D183" s="6">
        <f t="shared" ref="D183:X183" si="55">SUM(D157:D158)</f>
        <v>21</v>
      </c>
      <c r="E183" s="6">
        <f t="shared" si="55"/>
        <v>23</v>
      </c>
      <c r="F183" s="6">
        <f t="shared" si="55"/>
        <v>22</v>
      </c>
      <c r="G183" s="6">
        <f t="shared" si="55"/>
        <v>18</v>
      </c>
      <c r="H183" s="6">
        <f t="shared" si="55"/>
        <v>18</v>
      </c>
      <c r="I183" s="6">
        <f t="shared" si="55"/>
        <v>17</v>
      </c>
      <c r="J183" s="6">
        <f t="shared" si="55"/>
        <v>18</v>
      </c>
      <c r="K183" s="6">
        <f t="shared" si="55"/>
        <v>17</v>
      </c>
      <c r="L183" s="6">
        <f t="shared" si="55"/>
        <v>17</v>
      </c>
      <c r="M183" s="6">
        <f t="shared" si="55"/>
        <v>17</v>
      </c>
      <c r="N183" s="6">
        <f t="shared" si="55"/>
        <v>14</v>
      </c>
      <c r="O183" s="6">
        <f t="shared" si="55"/>
        <v>12</v>
      </c>
      <c r="P183" s="6">
        <f t="shared" si="55"/>
        <v>13</v>
      </c>
      <c r="Q183" s="6">
        <f t="shared" si="55"/>
        <v>10</v>
      </c>
      <c r="R183" s="6">
        <f t="shared" si="55"/>
        <v>10</v>
      </c>
      <c r="S183" s="6">
        <f t="shared" si="55"/>
        <v>10</v>
      </c>
      <c r="T183" s="6">
        <f t="shared" si="55"/>
        <v>15</v>
      </c>
      <c r="U183" s="6">
        <f t="shared" si="55"/>
        <v>15</v>
      </c>
      <c r="V183" s="6">
        <f t="shared" si="55"/>
        <v>13</v>
      </c>
      <c r="W183" s="6">
        <f t="shared" si="55"/>
        <v>12</v>
      </c>
      <c r="X183" s="6">
        <f t="shared" si="55"/>
        <v>13</v>
      </c>
      <c r="Y183" s="6">
        <v>12</v>
      </c>
    </row>
    <row r="184" spans="1:25" s="16" customFormat="1" ht="12" customHeight="1" x14ac:dyDescent="0.2">
      <c r="A184" s="72" t="s">
        <v>158</v>
      </c>
      <c r="B184" s="72"/>
      <c r="C184" s="6">
        <f t="shared" ref="C184:X184" si="56">SUM(C161:C163)</f>
        <v>53</v>
      </c>
      <c r="D184" s="6">
        <f t="shared" si="56"/>
        <v>49</v>
      </c>
      <c r="E184" s="6">
        <f t="shared" si="56"/>
        <v>47</v>
      </c>
      <c r="F184" s="6">
        <f t="shared" si="56"/>
        <v>44</v>
      </c>
      <c r="G184" s="6">
        <f t="shared" si="56"/>
        <v>41</v>
      </c>
      <c r="H184" s="6">
        <f t="shared" si="56"/>
        <v>42</v>
      </c>
      <c r="I184" s="6">
        <f t="shared" si="56"/>
        <v>40</v>
      </c>
      <c r="J184" s="6">
        <f t="shared" si="56"/>
        <v>41</v>
      </c>
      <c r="K184" s="6">
        <f t="shared" si="56"/>
        <v>38</v>
      </c>
      <c r="L184" s="6">
        <f t="shared" si="56"/>
        <v>40</v>
      </c>
      <c r="M184" s="6">
        <f t="shared" si="56"/>
        <v>40</v>
      </c>
      <c r="N184" s="6">
        <f t="shared" si="56"/>
        <v>35</v>
      </c>
      <c r="O184" s="6">
        <f t="shared" si="56"/>
        <v>33</v>
      </c>
      <c r="P184" s="6">
        <f t="shared" si="56"/>
        <v>30</v>
      </c>
      <c r="Q184" s="6">
        <f t="shared" si="56"/>
        <v>29</v>
      </c>
      <c r="R184" s="6">
        <f t="shared" si="56"/>
        <v>29</v>
      </c>
      <c r="S184" s="6">
        <f t="shared" si="56"/>
        <v>30</v>
      </c>
      <c r="T184" s="6">
        <f t="shared" si="56"/>
        <v>34</v>
      </c>
      <c r="U184" s="6">
        <f t="shared" si="56"/>
        <v>32</v>
      </c>
      <c r="V184" s="6">
        <f t="shared" si="56"/>
        <v>31</v>
      </c>
      <c r="W184" s="6">
        <f t="shared" si="56"/>
        <v>26</v>
      </c>
      <c r="X184" s="6">
        <f t="shared" si="56"/>
        <v>23</v>
      </c>
      <c r="Y184" s="6">
        <v>25</v>
      </c>
    </row>
    <row r="185" spans="1:25" s="16" customFormat="1" ht="12" customHeight="1" x14ac:dyDescent="0.2">
      <c r="A185" s="73" t="s">
        <v>159</v>
      </c>
      <c r="B185" s="73"/>
      <c r="C185" s="11">
        <f t="shared" ref="C185:X185" si="57">SUM(C166:C175)</f>
        <v>63</v>
      </c>
      <c r="D185" s="11">
        <f t="shared" si="57"/>
        <v>49</v>
      </c>
      <c r="E185" s="11">
        <f t="shared" si="57"/>
        <v>47</v>
      </c>
      <c r="F185" s="11">
        <f t="shared" si="57"/>
        <v>52</v>
      </c>
      <c r="G185" s="11">
        <f t="shared" si="57"/>
        <v>47</v>
      </c>
      <c r="H185" s="11">
        <f t="shared" si="57"/>
        <v>44</v>
      </c>
      <c r="I185" s="11">
        <f t="shared" si="57"/>
        <v>43</v>
      </c>
      <c r="J185" s="11">
        <f t="shared" si="57"/>
        <v>41</v>
      </c>
      <c r="K185" s="11">
        <f t="shared" si="57"/>
        <v>32</v>
      </c>
      <c r="L185" s="11">
        <f t="shared" si="57"/>
        <v>32</v>
      </c>
      <c r="M185" s="11">
        <f t="shared" si="57"/>
        <v>29</v>
      </c>
      <c r="N185" s="11">
        <f t="shared" si="57"/>
        <v>30</v>
      </c>
      <c r="O185" s="11">
        <f t="shared" si="57"/>
        <v>25</v>
      </c>
      <c r="P185" s="11">
        <f t="shared" si="57"/>
        <v>25</v>
      </c>
      <c r="Q185" s="11">
        <f t="shared" si="57"/>
        <v>23</v>
      </c>
      <c r="R185" s="11">
        <f t="shared" si="57"/>
        <v>25</v>
      </c>
      <c r="S185" s="11">
        <f t="shared" si="57"/>
        <v>20</v>
      </c>
      <c r="T185" s="11">
        <f t="shared" si="57"/>
        <v>24</v>
      </c>
      <c r="U185" s="11">
        <f t="shared" si="57"/>
        <v>28</v>
      </c>
      <c r="V185" s="11">
        <f t="shared" si="57"/>
        <v>24</v>
      </c>
      <c r="W185" s="11">
        <f t="shared" si="57"/>
        <v>25</v>
      </c>
      <c r="X185" s="11">
        <f t="shared" si="57"/>
        <v>23</v>
      </c>
      <c r="Y185" s="11">
        <v>23</v>
      </c>
    </row>
    <row r="186" spans="1:25" s="16" customFormat="1" ht="12" customHeight="1" x14ac:dyDescent="0.2">
      <c r="A186" s="59"/>
      <c r="B186" s="59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s="16" customFormat="1" ht="12" customHeight="1" x14ac:dyDescent="0.2">
      <c r="A187" s="74" t="s">
        <v>162</v>
      </c>
      <c r="B187" s="74"/>
      <c r="C187" s="5">
        <f>+C188+C189+C190+C191+C192</f>
        <v>328</v>
      </c>
      <c r="D187" s="5">
        <f t="shared" ref="D187:X187" si="58">+D188+D189+D190+D191+D192</f>
        <v>298</v>
      </c>
      <c r="E187" s="5">
        <f t="shared" si="58"/>
        <v>285</v>
      </c>
      <c r="F187" s="5">
        <f t="shared" si="58"/>
        <v>283</v>
      </c>
      <c r="G187" s="5">
        <f t="shared" si="58"/>
        <v>261</v>
      </c>
      <c r="H187" s="5">
        <f t="shared" si="58"/>
        <v>265</v>
      </c>
      <c r="I187" s="5">
        <f t="shared" si="58"/>
        <v>251</v>
      </c>
      <c r="J187" s="5">
        <f t="shared" si="58"/>
        <v>252</v>
      </c>
      <c r="K187" s="5">
        <f t="shared" si="58"/>
        <v>243</v>
      </c>
      <c r="L187" s="5">
        <f t="shared" si="58"/>
        <v>264</v>
      </c>
      <c r="M187" s="5">
        <f t="shared" si="58"/>
        <v>250</v>
      </c>
      <c r="N187" s="5">
        <f t="shared" si="58"/>
        <v>245</v>
      </c>
      <c r="O187" s="5">
        <f t="shared" si="58"/>
        <v>247</v>
      </c>
      <c r="P187" s="5">
        <f t="shared" si="58"/>
        <v>240</v>
      </c>
      <c r="Q187" s="5">
        <f t="shared" si="58"/>
        <v>238</v>
      </c>
      <c r="R187" s="5">
        <f t="shared" si="58"/>
        <v>236</v>
      </c>
      <c r="S187" s="5">
        <f t="shared" si="58"/>
        <v>225</v>
      </c>
      <c r="T187" s="5">
        <f t="shared" si="58"/>
        <v>220</v>
      </c>
      <c r="U187" s="5">
        <f t="shared" si="58"/>
        <v>217</v>
      </c>
      <c r="V187" s="5">
        <f t="shared" si="58"/>
        <v>208</v>
      </c>
      <c r="W187" s="5">
        <f t="shared" si="58"/>
        <v>195</v>
      </c>
      <c r="X187" s="5">
        <f t="shared" si="58"/>
        <v>186</v>
      </c>
      <c r="Y187" s="5">
        <v>181</v>
      </c>
    </row>
    <row r="188" spans="1:25" s="16" customFormat="1" ht="12" customHeight="1" x14ac:dyDescent="0.2">
      <c r="A188" s="72" t="s">
        <v>163</v>
      </c>
      <c r="B188" s="72"/>
      <c r="C188" s="6">
        <f>+C149+C150+C153+C154</f>
        <v>64</v>
      </c>
      <c r="D188" s="6">
        <f t="shared" ref="D188:X188" si="59">+D149+D150+D153+D154</f>
        <v>54</v>
      </c>
      <c r="E188" s="6">
        <f t="shared" si="59"/>
        <v>56</v>
      </c>
      <c r="F188" s="6">
        <f t="shared" si="59"/>
        <v>59</v>
      </c>
      <c r="G188" s="6">
        <f t="shared" si="59"/>
        <v>50</v>
      </c>
      <c r="H188" s="6">
        <f t="shared" si="59"/>
        <v>56</v>
      </c>
      <c r="I188" s="6">
        <f t="shared" si="59"/>
        <v>54</v>
      </c>
      <c r="J188" s="6">
        <f t="shared" si="59"/>
        <v>55</v>
      </c>
      <c r="K188" s="6">
        <f t="shared" si="59"/>
        <v>49</v>
      </c>
      <c r="L188" s="6">
        <f t="shared" si="59"/>
        <v>56</v>
      </c>
      <c r="M188" s="6">
        <f t="shared" si="59"/>
        <v>51</v>
      </c>
      <c r="N188" s="6">
        <f t="shared" si="59"/>
        <v>55</v>
      </c>
      <c r="O188" s="6">
        <f t="shared" si="59"/>
        <v>53</v>
      </c>
      <c r="P188" s="6">
        <f t="shared" si="59"/>
        <v>52</v>
      </c>
      <c r="Q188" s="6">
        <f t="shared" si="59"/>
        <v>53</v>
      </c>
      <c r="R188" s="6">
        <f t="shared" si="59"/>
        <v>52</v>
      </c>
      <c r="S188" s="6">
        <f t="shared" si="59"/>
        <v>51</v>
      </c>
      <c r="T188" s="6">
        <f t="shared" si="59"/>
        <v>44</v>
      </c>
      <c r="U188" s="6">
        <f t="shared" si="59"/>
        <v>42</v>
      </c>
      <c r="V188" s="6">
        <f t="shared" si="59"/>
        <v>43</v>
      </c>
      <c r="W188" s="6">
        <f t="shared" si="59"/>
        <v>38</v>
      </c>
      <c r="X188" s="6">
        <f t="shared" si="59"/>
        <v>33</v>
      </c>
      <c r="Y188" s="6">
        <v>34</v>
      </c>
    </row>
    <row r="189" spans="1:25" s="16" customFormat="1" ht="12" customHeight="1" x14ac:dyDescent="0.2">
      <c r="A189" s="72" t="s">
        <v>164</v>
      </c>
      <c r="B189" s="72"/>
      <c r="C189" s="8">
        <f>+C56+C57+C78+C58+C59+C60+C61+C62+C63+C64+C65+C66</f>
        <v>77</v>
      </c>
      <c r="D189" s="8">
        <f t="shared" ref="D189:X189" si="60">+D56+D57+D78+D58+D59+D60+D61+D62+D63+D64+D65+D66</f>
        <v>76</v>
      </c>
      <c r="E189" s="8">
        <f t="shared" si="60"/>
        <v>72</v>
      </c>
      <c r="F189" s="8">
        <f t="shared" si="60"/>
        <v>73</v>
      </c>
      <c r="G189" s="8">
        <f t="shared" si="60"/>
        <v>69</v>
      </c>
      <c r="H189" s="8">
        <f t="shared" si="60"/>
        <v>65</v>
      </c>
      <c r="I189" s="8">
        <f t="shared" si="60"/>
        <v>62</v>
      </c>
      <c r="J189" s="8">
        <f t="shared" si="60"/>
        <v>63</v>
      </c>
      <c r="K189" s="8">
        <f t="shared" si="60"/>
        <v>64</v>
      </c>
      <c r="L189" s="8">
        <f t="shared" si="60"/>
        <v>66</v>
      </c>
      <c r="M189" s="8">
        <f t="shared" si="60"/>
        <v>65</v>
      </c>
      <c r="N189" s="8">
        <f t="shared" si="60"/>
        <v>62</v>
      </c>
      <c r="O189" s="8">
        <f t="shared" si="60"/>
        <v>63</v>
      </c>
      <c r="P189" s="8">
        <f t="shared" si="60"/>
        <v>57</v>
      </c>
      <c r="Q189" s="8">
        <f t="shared" si="60"/>
        <v>59</v>
      </c>
      <c r="R189" s="8">
        <f t="shared" si="60"/>
        <v>61</v>
      </c>
      <c r="S189" s="8">
        <f t="shared" si="60"/>
        <v>58</v>
      </c>
      <c r="T189" s="8">
        <f t="shared" si="60"/>
        <v>60</v>
      </c>
      <c r="U189" s="8">
        <f t="shared" si="60"/>
        <v>55</v>
      </c>
      <c r="V189" s="8">
        <f t="shared" si="60"/>
        <v>54</v>
      </c>
      <c r="W189" s="8">
        <f t="shared" si="60"/>
        <v>51</v>
      </c>
      <c r="X189" s="8">
        <f t="shared" si="60"/>
        <v>47</v>
      </c>
      <c r="Y189" s="8">
        <v>42</v>
      </c>
    </row>
    <row r="190" spans="1:25" s="16" customFormat="1" ht="12" customHeight="1" x14ac:dyDescent="0.2">
      <c r="A190" s="72" t="s">
        <v>165</v>
      </c>
      <c r="B190" s="72"/>
      <c r="C190" s="6">
        <f>+C118+C139+C119+C121+C124+C126+C127+C146+C128+C129+C130+C132+C133+C134+C135</f>
        <v>53</v>
      </c>
      <c r="D190" s="6">
        <f t="shared" ref="D190:X190" si="61">+D118+D139+D119+D121+D124+D126+D127+D146+D128+D129+D130+D132+D133+D134+D135</f>
        <v>49</v>
      </c>
      <c r="E190" s="6">
        <f t="shared" si="61"/>
        <v>44</v>
      </c>
      <c r="F190" s="6">
        <f t="shared" si="61"/>
        <v>39</v>
      </c>
      <c r="G190" s="6">
        <f t="shared" si="61"/>
        <v>38</v>
      </c>
      <c r="H190" s="6">
        <f t="shared" si="61"/>
        <v>41</v>
      </c>
      <c r="I190" s="6">
        <f t="shared" si="61"/>
        <v>38</v>
      </c>
      <c r="J190" s="6">
        <f t="shared" si="61"/>
        <v>38</v>
      </c>
      <c r="K190" s="6">
        <f t="shared" si="61"/>
        <v>34</v>
      </c>
      <c r="L190" s="6">
        <f t="shared" si="61"/>
        <v>36</v>
      </c>
      <c r="M190" s="6">
        <f t="shared" si="61"/>
        <v>31</v>
      </c>
      <c r="N190" s="6">
        <f t="shared" si="61"/>
        <v>31</v>
      </c>
      <c r="O190" s="6">
        <f t="shared" si="61"/>
        <v>33</v>
      </c>
      <c r="P190" s="6">
        <f t="shared" si="61"/>
        <v>34</v>
      </c>
      <c r="Q190" s="6">
        <f t="shared" si="61"/>
        <v>31</v>
      </c>
      <c r="R190" s="6">
        <f t="shared" si="61"/>
        <v>30</v>
      </c>
      <c r="S190" s="6">
        <f t="shared" si="61"/>
        <v>24</v>
      </c>
      <c r="T190" s="6">
        <f t="shared" si="61"/>
        <v>26</v>
      </c>
      <c r="U190" s="6">
        <f t="shared" si="61"/>
        <v>26</v>
      </c>
      <c r="V190" s="6">
        <f t="shared" si="61"/>
        <v>25</v>
      </c>
      <c r="W190" s="6">
        <f t="shared" si="61"/>
        <v>22</v>
      </c>
      <c r="X190" s="6">
        <f t="shared" si="61"/>
        <v>21</v>
      </c>
      <c r="Y190" s="6">
        <v>23</v>
      </c>
    </row>
    <row r="191" spans="1:25" s="16" customFormat="1" ht="12" customHeight="1" x14ac:dyDescent="0.2">
      <c r="A191" s="72" t="s">
        <v>166</v>
      </c>
      <c r="B191" s="72"/>
      <c r="C191" s="6">
        <f>+C69+C70+C71+C72+C73+C74+C75+C76+C77+C79+C80+C81+C82+C83+C84+C85+C86+C87+C88+C89+C90+C91+C92+C93+C94+C95+C96+C97+C98+C99+C100+C101+C102+C103+C104+C105+C106+C107+C108+C109+C110+C112+C113+C114+C115+C111</f>
        <v>90</v>
      </c>
      <c r="D191" s="6">
        <f t="shared" ref="D191:X191" si="62">+D69+D70+D71+D72+D73+D74+D75+D76+D77+D79+D80+D81+D82+D83+D84+D85+D86+D87+D88+D89+D90+D91+D92+D93+D94+D95+D96+D97+D98+D99+D100+D101+D102+D103+D104+D105+D106+D107+D108+D109+D110+D112+D113+D114+D115+D111</f>
        <v>82</v>
      </c>
      <c r="E191" s="6">
        <f t="shared" si="62"/>
        <v>75</v>
      </c>
      <c r="F191" s="6">
        <f t="shared" si="62"/>
        <v>71</v>
      </c>
      <c r="G191" s="6">
        <f t="shared" si="62"/>
        <v>68</v>
      </c>
      <c r="H191" s="6">
        <f t="shared" si="62"/>
        <v>65</v>
      </c>
      <c r="I191" s="6">
        <f t="shared" si="62"/>
        <v>60</v>
      </c>
      <c r="J191" s="6">
        <f t="shared" si="62"/>
        <v>60</v>
      </c>
      <c r="K191" s="6">
        <f t="shared" si="62"/>
        <v>58</v>
      </c>
      <c r="L191" s="6">
        <f t="shared" si="62"/>
        <v>68</v>
      </c>
      <c r="M191" s="6">
        <f t="shared" si="62"/>
        <v>65</v>
      </c>
      <c r="N191" s="6">
        <f t="shared" si="62"/>
        <v>63</v>
      </c>
      <c r="O191" s="6">
        <f t="shared" si="62"/>
        <v>64</v>
      </c>
      <c r="P191" s="6">
        <f t="shared" si="62"/>
        <v>62</v>
      </c>
      <c r="Q191" s="6">
        <f t="shared" si="62"/>
        <v>65</v>
      </c>
      <c r="R191" s="6">
        <f t="shared" si="62"/>
        <v>66</v>
      </c>
      <c r="S191" s="6">
        <f t="shared" si="62"/>
        <v>64</v>
      </c>
      <c r="T191" s="6">
        <f t="shared" si="62"/>
        <v>60</v>
      </c>
      <c r="U191" s="6">
        <f t="shared" si="62"/>
        <v>65</v>
      </c>
      <c r="V191" s="6">
        <f t="shared" si="62"/>
        <v>61</v>
      </c>
      <c r="W191" s="6">
        <f t="shared" si="62"/>
        <v>61</v>
      </c>
      <c r="X191" s="6">
        <f t="shared" si="62"/>
        <v>61</v>
      </c>
      <c r="Y191" s="6">
        <v>61</v>
      </c>
    </row>
    <row r="192" spans="1:25" s="16" customFormat="1" ht="12" customHeight="1" x14ac:dyDescent="0.2">
      <c r="A192" s="65" t="s">
        <v>160</v>
      </c>
      <c r="B192" s="65"/>
      <c r="C192" s="11">
        <f>+C151+C122+C123+C152+C125+C158</f>
        <v>44</v>
      </c>
      <c r="D192" s="11">
        <f t="shared" ref="D192:X192" si="63">+D151+D122+D123+D152+D125+D158</f>
        <v>37</v>
      </c>
      <c r="E192" s="11">
        <f t="shared" si="63"/>
        <v>38</v>
      </c>
      <c r="F192" s="11">
        <f t="shared" si="63"/>
        <v>41</v>
      </c>
      <c r="G192" s="11">
        <f t="shared" si="63"/>
        <v>36</v>
      </c>
      <c r="H192" s="11">
        <f t="shared" si="63"/>
        <v>38</v>
      </c>
      <c r="I192" s="11">
        <f t="shared" si="63"/>
        <v>37</v>
      </c>
      <c r="J192" s="11">
        <f t="shared" si="63"/>
        <v>36</v>
      </c>
      <c r="K192" s="11">
        <f t="shared" si="63"/>
        <v>38</v>
      </c>
      <c r="L192" s="11">
        <f t="shared" si="63"/>
        <v>38</v>
      </c>
      <c r="M192" s="11">
        <f t="shared" si="63"/>
        <v>38</v>
      </c>
      <c r="N192" s="11">
        <f t="shared" si="63"/>
        <v>34</v>
      </c>
      <c r="O192" s="11">
        <f t="shared" si="63"/>
        <v>34</v>
      </c>
      <c r="P192" s="11">
        <f t="shared" si="63"/>
        <v>35</v>
      </c>
      <c r="Q192" s="11">
        <f t="shared" si="63"/>
        <v>30</v>
      </c>
      <c r="R192" s="11">
        <f t="shared" si="63"/>
        <v>27</v>
      </c>
      <c r="S192" s="11">
        <f t="shared" si="63"/>
        <v>28</v>
      </c>
      <c r="T192" s="11">
        <f t="shared" si="63"/>
        <v>30</v>
      </c>
      <c r="U192" s="11">
        <f t="shared" si="63"/>
        <v>29</v>
      </c>
      <c r="V192" s="11">
        <f t="shared" si="63"/>
        <v>25</v>
      </c>
      <c r="W192" s="11">
        <f t="shared" si="63"/>
        <v>23</v>
      </c>
      <c r="X192" s="11">
        <f t="shared" si="63"/>
        <v>24</v>
      </c>
      <c r="Y192" s="11">
        <v>21</v>
      </c>
    </row>
    <row r="193" spans="1:25" s="16" customFormat="1" ht="12" customHeight="1" x14ac:dyDescent="0.2">
      <c r="A193" s="64"/>
      <c r="B193" s="6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s="16" customFormat="1" ht="12" customHeight="1" x14ac:dyDescent="0.2">
      <c r="A194" s="24" t="s">
        <v>167</v>
      </c>
      <c r="B194" s="24"/>
      <c r="C194" s="25">
        <f>+C177-C187</f>
        <v>196</v>
      </c>
      <c r="D194" s="25">
        <f t="shared" ref="D194:X194" si="64">+D177-D187</f>
        <v>170</v>
      </c>
      <c r="E194" s="25">
        <f t="shared" si="64"/>
        <v>161</v>
      </c>
      <c r="F194" s="25">
        <f t="shared" si="64"/>
        <v>164</v>
      </c>
      <c r="G194" s="25">
        <f t="shared" si="64"/>
        <v>152</v>
      </c>
      <c r="H194" s="25">
        <f t="shared" si="64"/>
        <v>149</v>
      </c>
      <c r="I194" s="25">
        <f t="shared" si="64"/>
        <v>144</v>
      </c>
      <c r="J194" s="25">
        <f t="shared" si="64"/>
        <v>138</v>
      </c>
      <c r="K194" s="25">
        <f t="shared" si="64"/>
        <v>121</v>
      </c>
      <c r="L194" s="25">
        <f t="shared" si="64"/>
        <v>132</v>
      </c>
      <c r="M194" s="25">
        <f t="shared" si="64"/>
        <v>125</v>
      </c>
      <c r="N194" s="25">
        <f t="shared" si="64"/>
        <v>116</v>
      </c>
      <c r="O194" s="25">
        <f t="shared" si="64"/>
        <v>110</v>
      </c>
      <c r="P194" s="25">
        <f t="shared" si="64"/>
        <v>102</v>
      </c>
      <c r="Q194" s="25">
        <f t="shared" si="64"/>
        <v>96</v>
      </c>
      <c r="R194" s="25">
        <f t="shared" si="64"/>
        <v>98</v>
      </c>
      <c r="S194" s="25">
        <f t="shared" si="64"/>
        <v>85</v>
      </c>
      <c r="T194" s="25">
        <f t="shared" si="64"/>
        <v>99</v>
      </c>
      <c r="U194" s="25">
        <f t="shared" si="64"/>
        <v>102</v>
      </c>
      <c r="V194" s="25">
        <f t="shared" si="64"/>
        <v>96</v>
      </c>
      <c r="W194" s="25">
        <f t="shared" si="64"/>
        <v>88</v>
      </c>
      <c r="X194" s="25">
        <f t="shared" si="64"/>
        <v>86</v>
      </c>
      <c r="Y194" s="25">
        <v>90</v>
      </c>
    </row>
    <row r="195" spans="1:25" s="20" customFormat="1" ht="12" customHeight="1" x14ac:dyDescent="0.2">
      <c r="A195" s="92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</row>
    <row r="196" spans="1:25" s="21" customFormat="1" ht="12" customHeight="1" x14ac:dyDescent="0.2">
      <c r="A196" s="93" t="s">
        <v>193</v>
      </c>
      <c r="B196" s="93"/>
      <c r="C196" s="93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</row>
    <row r="197" spans="1:25" s="21" customFormat="1" ht="12" customHeight="1" x14ac:dyDescent="0.2">
      <c r="A197" s="99" t="s">
        <v>171</v>
      </c>
      <c r="B197" s="99"/>
      <c r="C197" s="99"/>
      <c r="D197" s="99"/>
      <c r="E197" s="99"/>
      <c r="F197" s="99"/>
      <c r="G197" s="99"/>
      <c r="H197" s="9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</row>
    <row r="198" spans="1:25" s="21" customFormat="1" ht="12" customHeight="1" x14ac:dyDescent="0.2">
      <c r="A198" s="100"/>
      <c r="B198" s="100"/>
      <c r="C198" s="100"/>
      <c r="D198" s="100"/>
      <c r="E198" s="100"/>
      <c r="F198" s="100"/>
      <c r="G198" s="100"/>
      <c r="H198" s="100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</row>
    <row r="199" spans="1:25" ht="12" customHeight="1" x14ac:dyDescent="0.2">
      <c r="A199" s="101" t="s">
        <v>172</v>
      </c>
      <c r="B199" s="101"/>
      <c r="C199" s="101"/>
      <c r="D199" s="101"/>
      <c r="E199" s="101"/>
      <c r="F199" s="101"/>
      <c r="G199" s="101"/>
      <c r="H199" s="101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</row>
    <row r="200" spans="1:25" ht="12" customHeight="1" x14ac:dyDescent="0.2">
      <c r="A200" s="100"/>
      <c r="B200" s="100"/>
      <c r="C200" s="100"/>
      <c r="D200" s="100"/>
      <c r="E200" s="100"/>
      <c r="F200" s="100"/>
      <c r="G200" s="100"/>
      <c r="H200" s="100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</row>
    <row r="201" spans="1:25" ht="12" customHeight="1" x14ac:dyDescent="0.2">
      <c r="A201" s="88" t="s">
        <v>194</v>
      </c>
      <c r="B201" s="88"/>
      <c r="C201" s="88"/>
      <c r="D201" s="88"/>
      <c r="E201" s="88"/>
      <c r="F201" s="88"/>
      <c r="G201" s="88"/>
      <c r="H201" s="8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</row>
    <row r="202" spans="1:25" ht="12" customHeight="1" x14ac:dyDescent="0.2">
      <c r="A202" s="88" t="s">
        <v>173</v>
      </c>
      <c r="B202" s="88"/>
      <c r="C202" s="88"/>
      <c r="D202" s="88"/>
      <c r="E202" s="88"/>
      <c r="F202" s="88"/>
      <c r="G202" s="88"/>
      <c r="H202" s="8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</row>
  </sheetData>
  <mergeCells count="164">
    <mergeCell ref="A197:Y197"/>
    <mergeCell ref="A198:Y198"/>
    <mergeCell ref="A199:Y199"/>
    <mergeCell ref="A200:Y200"/>
    <mergeCell ref="A201:Y201"/>
    <mergeCell ref="A202:Y202"/>
    <mergeCell ref="A189:B189"/>
    <mergeCell ref="A190:B190"/>
    <mergeCell ref="A191:B191"/>
    <mergeCell ref="A182:B182"/>
    <mergeCell ref="A183:B183"/>
    <mergeCell ref="A184:B184"/>
    <mergeCell ref="A185:B185"/>
    <mergeCell ref="A187:B187"/>
    <mergeCell ref="A175:B175"/>
    <mergeCell ref="A177:B177"/>
    <mergeCell ref="A179:B179"/>
    <mergeCell ref="A180:B180"/>
    <mergeCell ref="A181:B181"/>
    <mergeCell ref="A169:B169"/>
    <mergeCell ref="A170:B170"/>
    <mergeCell ref="A171:B171"/>
    <mergeCell ref="A172:B172"/>
    <mergeCell ref="A173:B173"/>
    <mergeCell ref="A174:B174"/>
    <mergeCell ref="A162:B162"/>
    <mergeCell ref="A163:B163"/>
    <mergeCell ref="A165:B165"/>
    <mergeCell ref="A167:B167"/>
    <mergeCell ref="A168:B168"/>
    <mergeCell ref="A154:B154"/>
    <mergeCell ref="A156:B156"/>
    <mergeCell ref="A158:B158"/>
    <mergeCell ref="A160:B160"/>
    <mergeCell ref="A148:B148"/>
    <mergeCell ref="A150:B150"/>
    <mergeCell ref="A151:B151"/>
    <mergeCell ref="A152:B152"/>
    <mergeCell ref="A153:B153"/>
    <mergeCell ref="A149:B149"/>
    <mergeCell ref="A157:B157"/>
    <mergeCell ref="A141:B141"/>
    <mergeCell ref="A142:B142"/>
    <mergeCell ref="A143:B143"/>
    <mergeCell ref="A144:B144"/>
    <mergeCell ref="A145:B145"/>
    <mergeCell ref="A146:B146"/>
    <mergeCell ref="A133:B133"/>
    <mergeCell ref="A134:B134"/>
    <mergeCell ref="A135:B135"/>
    <mergeCell ref="A140:B140"/>
    <mergeCell ref="A138:B138"/>
    <mergeCell ref="A139:B139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4:B114"/>
    <mergeCell ref="A115:B115"/>
    <mergeCell ref="A117:B117"/>
    <mergeCell ref="A119:B119"/>
    <mergeCell ref="A120:B120"/>
    <mergeCell ref="A108:B108"/>
    <mergeCell ref="A109:B109"/>
    <mergeCell ref="A110:B110"/>
    <mergeCell ref="A111:B111"/>
    <mergeCell ref="A112:B112"/>
    <mergeCell ref="A113:B113"/>
    <mergeCell ref="A118:B118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5:B65"/>
    <mergeCell ref="A66:B66"/>
    <mergeCell ref="A68:B68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1:Y1"/>
    <mergeCell ref="A2:Y2"/>
    <mergeCell ref="A3:Y3"/>
    <mergeCell ref="A4:Y4"/>
    <mergeCell ref="A5:B5"/>
    <mergeCell ref="A27:B27"/>
    <mergeCell ref="A30:B30"/>
    <mergeCell ref="A31:B31"/>
    <mergeCell ref="A36:B36"/>
    <mergeCell ref="A15:B15"/>
    <mergeCell ref="A19:B19"/>
    <mergeCell ref="A21:B21"/>
    <mergeCell ref="A22:B22"/>
    <mergeCell ref="A23:B23"/>
    <mergeCell ref="A24:B24"/>
    <mergeCell ref="A161:B161"/>
    <mergeCell ref="A166:B166"/>
    <mergeCell ref="A178:B178"/>
    <mergeCell ref="A188:B188"/>
    <mergeCell ref="A195:Y195"/>
    <mergeCell ref="A196:Y196"/>
    <mergeCell ref="A6:B6"/>
    <mergeCell ref="A8:B8"/>
    <mergeCell ref="A10:B10"/>
    <mergeCell ref="A11:B11"/>
    <mergeCell ref="A37:B37"/>
    <mergeCell ref="A38:B38"/>
    <mergeCell ref="A52:B52"/>
    <mergeCell ref="A53:B53"/>
    <mergeCell ref="A55:B55"/>
    <mergeCell ref="A56:B56"/>
    <mergeCell ref="A57:B57"/>
    <mergeCell ref="A58:B58"/>
    <mergeCell ref="A40:B40"/>
    <mergeCell ref="A41:B41"/>
    <mergeCell ref="A42:B42"/>
    <mergeCell ref="A45:B45"/>
    <mergeCell ref="A50:B50"/>
    <mergeCell ref="A51:B51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2"/>
  <sheetViews>
    <sheetView zoomScaleNormal="100" workbookViewId="0">
      <pane ySplit="7" topLeftCell="A8" activePane="bottomLeft" state="frozen"/>
      <selection sqref="A1:H1"/>
      <selection pane="bottomLeft" sqref="A1:Y1"/>
    </sheetView>
  </sheetViews>
  <sheetFormatPr defaultColWidth="9.140625" defaultRowHeight="12" customHeight="1" x14ac:dyDescent="0.2"/>
  <cols>
    <col min="1" max="1" width="2.7109375" style="22" customWidth="1"/>
    <col min="2" max="2" width="26.28515625" style="22" customWidth="1"/>
    <col min="3" max="25" width="7.140625" style="23" customWidth="1"/>
    <col min="26" max="16384" width="9.140625" style="22"/>
  </cols>
  <sheetData>
    <row r="1" spans="1:25" s="27" customFormat="1" ht="12.75" customHeight="1" x14ac:dyDescent="0.2">
      <c r="A1" s="67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s="27" customFormat="1" ht="17.45" customHeight="1" x14ac:dyDescent="0.2">
      <c r="A2" s="67" t="s">
        <v>189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s="1" customFormat="1" ht="12.75" customHeight="1" x14ac:dyDescent="0.25">
      <c r="A3" s="69"/>
      <c r="B3" s="69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s="1" customFormat="1" ht="12.75" customHeight="1" x14ac:dyDescent="0.25">
      <c r="A4" s="102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68"/>
    </row>
    <row r="5" spans="1:25" s="36" customFormat="1" ht="12" customHeight="1" x14ac:dyDescent="0.2">
      <c r="A5" s="104"/>
      <c r="B5" s="104"/>
      <c r="C5" s="37">
        <v>2000</v>
      </c>
      <c r="D5" s="45">
        <v>2001</v>
      </c>
      <c r="E5" s="45" t="s">
        <v>175</v>
      </c>
      <c r="F5" s="45" t="s">
        <v>176</v>
      </c>
      <c r="G5" s="45">
        <v>2004</v>
      </c>
      <c r="H5" s="45" t="s">
        <v>177</v>
      </c>
      <c r="I5" s="45">
        <v>2006</v>
      </c>
      <c r="J5" s="45" t="s">
        <v>178</v>
      </c>
      <c r="K5" s="45" t="s">
        <v>179</v>
      </c>
      <c r="L5" s="45">
        <v>2009</v>
      </c>
      <c r="M5" s="45">
        <v>2010</v>
      </c>
      <c r="N5" s="45">
        <v>2011</v>
      </c>
      <c r="O5" s="45">
        <v>2012</v>
      </c>
      <c r="P5" s="45">
        <v>2013</v>
      </c>
      <c r="Q5" s="45">
        <v>2014</v>
      </c>
      <c r="R5" s="45">
        <v>2015</v>
      </c>
      <c r="S5" s="44">
        <v>2016</v>
      </c>
      <c r="T5" s="44">
        <v>2017</v>
      </c>
      <c r="U5" s="44">
        <v>2018</v>
      </c>
      <c r="V5" s="44">
        <v>2019</v>
      </c>
      <c r="W5" s="44">
        <v>2020</v>
      </c>
      <c r="X5" s="39">
        <v>2021</v>
      </c>
      <c r="Y5" s="39">
        <v>2022</v>
      </c>
    </row>
    <row r="6" spans="1:25" s="60" customFormat="1" ht="12" customHeight="1" x14ac:dyDescent="0.2">
      <c r="A6" s="78"/>
      <c r="B6" s="94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6"/>
      <c r="T6" s="46"/>
      <c r="U6" s="46"/>
      <c r="V6" s="46"/>
      <c r="W6" s="46"/>
      <c r="X6" s="42"/>
      <c r="Y6" s="42"/>
    </row>
    <row r="7" spans="1:25" s="28" customFormat="1" ht="12" customHeight="1" x14ac:dyDescent="0.2">
      <c r="A7" s="63"/>
      <c r="B7" s="6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5"/>
      <c r="T7" s="35"/>
      <c r="U7" s="35"/>
      <c r="V7" s="35"/>
      <c r="W7" s="35"/>
      <c r="X7" s="62"/>
      <c r="Y7" s="62"/>
    </row>
    <row r="8" spans="1:25" s="18" customFormat="1" ht="12" customHeight="1" x14ac:dyDescent="0.2">
      <c r="A8" s="82" t="s">
        <v>0</v>
      </c>
      <c r="B8" s="82"/>
      <c r="C8" s="2">
        <f t="shared" ref="C8:X8" si="0">C10+C21+C36+C40+C50</f>
        <v>235</v>
      </c>
      <c r="D8" s="2">
        <f t="shared" si="0"/>
        <v>219</v>
      </c>
      <c r="E8" s="2">
        <f t="shared" si="0"/>
        <v>220</v>
      </c>
      <c r="F8" s="2">
        <f t="shared" si="0"/>
        <v>217</v>
      </c>
      <c r="G8" s="2">
        <f t="shared" si="0"/>
        <v>223</v>
      </c>
      <c r="H8" s="2">
        <f t="shared" si="0"/>
        <v>221</v>
      </c>
      <c r="I8" s="2">
        <f t="shared" si="0"/>
        <v>241</v>
      </c>
      <c r="J8" s="2">
        <f t="shared" si="0"/>
        <v>238</v>
      </c>
      <c r="K8" s="2">
        <f t="shared" si="0"/>
        <v>238</v>
      </c>
      <c r="L8" s="2">
        <f t="shared" si="0"/>
        <v>228</v>
      </c>
      <c r="M8" s="2">
        <f t="shared" si="0"/>
        <v>226</v>
      </c>
      <c r="N8" s="2">
        <f t="shared" si="0"/>
        <v>217</v>
      </c>
      <c r="O8" s="2">
        <f t="shared" si="0"/>
        <v>216</v>
      </c>
      <c r="P8" s="2">
        <f t="shared" si="0"/>
        <v>203</v>
      </c>
      <c r="Q8" s="2">
        <f t="shared" si="0"/>
        <v>201</v>
      </c>
      <c r="R8" s="2">
        <f t="shared" si="0"/>
        <v>195</v>
      </c>
      <c r="S8" s="2">
        <f t="shared" si="0"/>
        <v>189</v>
      </c>
      <c r="T8" s="2">
        <f t="shared" si="0"/>
        <v>188</v>
      </c>
      <c r="U8" s="2">
        <f t="shared" si="0"/>
        <v>167</v>
      </c>
      <c r="V8" s="2">
        <f t="shared" si="0"/>
        <v>166</v>
      </c>
      <c r="W8" s="2">
        <f t="shared" si="0"/>
        <v>162</v>
      </c>
      <c r="X8" s="2">
        <f t="shared" si="0"/>
        <v>164</v>
      </c>
      <c r="Y8" s="2">
        <v>147</v>
      </c>
    </row>
    <row r="9" spans="1:25" s="18" customFormat="1" ht="12" customHeight="1" x14ac:dyDescent="0.2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19" customFormat="1" ht="12" customHeight="1" x14ac:dyDescent="0.2">
      <c r="A10" s="74" t="s">
        <v>1</v>
      </c>
      <c r="B10" s="74"/>
      <c r="C10" s="5">
        <f t="shared" ref="C10:X10" si="1">C11+C15+C19</f>
        <v>89</v>
      </c>
      <c r="D10" s="5">
        <f t="shared" si="1"/>
        <v>84</v>
      </c>
      <c r="E10" s="5">
        <f t="shared" si="1"/>
        <v>84</v>
      </c>
      <c r="F10" s="5">
        <f t="shared" si="1"/>
        <v>83</v>
      </c>
      <c r="G10" s="5">
        <f t="shared" si="1"/>
        <v>83</v>
      </c>
      <c r="H10" s="5">
        <f t="shared" si="1"/>
        <v>85</v>
      </c>
      <c r="I10" s="5">
        <f t="shared" si="1"/>
        <v>85</v>
      </c>
      <c r="J10" s="5">
        <f t="shared" si="1"/>
        <v>83</v>
      </c>
      <c r="K10" s="5">
        <f t="shared" si="1"/>
        <v>81</v>
      </c>
      <c r="L10" s="5">
        <f t="shared" si="1"/>
        <v>76</v>
      </c>
      <c r="M10" s="5">
        <f t="shared" si="1"/>
        <v>72</v>
      </c>
      <c r="N10" s="5">
        <f t="shared" si="1"/>
        <v>63</v>
      </c>
      <c r="O10" s="5">
        <f t="shared" si="1"/>
        <v>66</v>
      </c>
      <c r="P10" s="5">
        <f t="shared" si="1"/>
        <v>56</v>
      </c>
      <c r="Q10" s="5">
        <f t="shared" si="1"/>
        <v>55</v>
      </c>
      <c r="R10" s="5">
        <f t="shared" si="1"/>
        <v>55</v>
      </c>
      <c r="S10" s="5">
        <f t="shared" si="1"/>
        <v>53</v>
      </c>
      <c r="T10" s="5">
        <f t="shared" si="1"/>
        <v>44</v>
      </c>
      <c r="U10" s="5">
        <f t="shared" si="1"/>
        <v>38</v>
      </c>
      <c r="V10" s="5">
        <f t="shared" si="1"/>
        <v>34</v>
      </c>
      <c r="W10" s="5">
        <f t="shared" si="1"/>
        <v>35</v>
      </c>
      <c r="X10" s="5">
        <f t="shared" si="1"/>
        <v>34</v>
      </c>
      <c r="Y10" s="5">
        <v>30</v>
      </c>
    </row>
    <row r="11" spans="1:25" s="16" customFormat="1" ht="12" customHeight="1" x14ac:dyDescent="0.2">
      <c r="A11" s="72" t="s">
        <v>2</v>
      </c>
      <c r="B11" s="72"/>
      <c r="C11" s="6">
        <f t="shared" ref="C11:X11" si="2">C12+C13+C14</f>
        <v>39</v>
      </c>
      <c r="D11" s="6">
        <f t="shared" si="2"/>
        <v>33</v>
      </c>
      <c r="E11" s="6">
        <f t="shared" si="2"/>
        <v>33</v>
      </c>
      <c r="F11" s="6">
        <f t="shared" si="2"/>
        <v>33</v>
      </c>
      <c r="G11" s="6">
        <f t="shared" si="2"/>
        <v>28</v>
      </c>
      <c r="H11" s="6">
        <f t="shared" si="2"/>
        <v>33</v>
      </c>
      <c r="I11" s="6">
        <f t="shared" si="2"/>
        <v>30</v>
      </c>
      <c r="J11" s="6">
        <f t="shared" si="2"/>
        <v>28</v>
      </c>
      <c r="K11" s="6">
        <f t="shared" si="2"/>
        <v>28</v>
      </c>
      <c r="L11" s="6">
        <f t="shared" si="2"/>
        <v>30</v>
      </c>
      <c r="M11" s="6">
        <f t="shared" si="2"/>
        <v>31</v>
      </c>
      <c r="N11" s="6">
        <f t="shared" si="2"/>
        <v>25</v>
      </c>
      <c r="O11" s="6">
        <f t="shared" si="2"/>
        <v>26</v>
      </c>
      <c r="P11" s="6">
        <f t="shared" si="2"/>
        <v>23</v>
      </c>
      <c r="Q11" s="6">
        <f t="shared" si="2"/>
        <v>20</v>
      </c>
      <c r="R11" s="6">
        <f t="shared" si="2"/>
        <v>20</v>
      </c>
      <c r="S11" s="6">
        <f t="shared" si="2"/>
        <v>21</v>
      </c>
      <c r="T11" s="6">
        <f t="shared" si="2"/>
        <v>18</v>
      </c>
      <c r="U11" s="6">
        <f t="shared" si="2"/>
        <v>14</v>
      </c>
      <c r="V11" s="6">
        <f t="shared" si="2"/>
        <v>13</v>
      </c>
      <c r="W11" s="6">
        <f t="shared" si="2"/>
        <v>12</v>
      </c>
      <c r="X11" s="6">
        <f t="shared" si="2"/>
        <v>13</v>
      </c>
      <c r="Y11" s="6">
        <v>10</v>
      </c>
    </row>
    <row r="12" spans="1:25" s="16" customFormat="1" ht="12" customHeight="1" x14ac:dyDescent="0.2">
      <c r="A12" s="7"/>
      <c r="B12" s="8" t="s">
        <v>3</v>
      </c>
      <c r="C12" s="6">
        <f>C166+C167+C169+C174+C175</f>
        <v>13</v>
      </c>
      <c r="D12" s="6">
        <f t="shared" ref="D12:X12" si="3">D166+D167+D169+D174+D175</f>
        <v>11</v>
      </c>
      <c r="E12" s="6">
        <f t="shared" si="3"/>
        <v>9</v>
      </c>
      <c r="F12" s="6">
        <f t="shared" si="3"/>
        <v>8</v>
      </c>
      <c r="G12" s="6">
        <f t="shared" si="3"/>
        <v>7</v>
      </c>
      <c r="H12" s="6">
        <f t="shared" si="3"/>
        <v>10</v>
      </c>
      <c r="I12" s="6">
        <f t="shared" si="3"/>
        <v>10</v>
      </c>
      <c r="J12" s="6">
        <f t="shared" si="3"/>
        <v>10</v>
      </c>
      <c r="K12" s="6">
        <f t="shared" si="3"/>
        <v>10</v>
      </c>
      <c r="L12" s="6">
        <f t="shared" si="3"/>
        <v>12</v>
      </c>
      <c r="M12" s="6">
        <f t="shared" si="3"/>
        <v>12</v>
      </c>
      <c r="N12" s="6">
        <f t="shared" si="3"/>
        <v>7</v>
      </c>
      <c r="O12" s="6">
        <f t="shared" si="3"/>
        <v>9</v>
      </c>
      <c r="P12" s="6">
        <f t="shared" si="3"/>
        <v>5</v>
      </c>
      <c r="Q12" s="6">
        <f t="shared" si="3"/>
        <v>6</v>
      </c>
      <c r="R12" s="6">
        <f t="shared" si="3"/>
        <v>5</v>
      </c>
      <c r="S12" s="6">
        <f t="shared" si="3"/>
        <v>7</v>
      </c>
      <c r="T12" s="6">
        <f t="shared" si="3"/>
        <v>7</v>
      </c>
      <c r="U12" s="6">
        <f t="shared" si="3"/>
        <v>4</v>
      </c>
      <c r="V12" s="6">
        <f t="shared" si="3"/>
        <v>3</v>
      </c>
      <c r="W12" s="6">
        <f t="shared" si="3"/>
        <v>2</v>
      </c>
      <c r="X12" s="6">
        <f t="shared" si="3"/>
        <v>3</v>
      </c>
      <c r="Y12" s="6">
        <v>1</v>
      </c>
    </row>
    <row r="13" spans="1:25" s="16" customFormat="1" ht="12" customHeight="1" x14ac:dyDescent="0.2">
      <c r="A13" s="7"/>
      <c r="B13" s="8" t="s">
        <v>4</v>
      </c>
      <c r="C13" s="6">
        <f>+C170</f>
        <v>22</v>
      </c>
      <c r="D13" s="6">
        <f t="shared" ref="D13:X13" si="4">+D170</f>
        <v>18</v>
      </c>
      <c r="E13" s="6">
        <f t="shared" si="4"/>
        <v>20</v>
      </c>
      <c r="F13" s="6">
        <f t="shared" si="4"/>
        <v>21</v>
      </c>
      <c r="G13" s="6">
        <f t="shared" si="4"/>
        <v>17</v>
      </c>
      <c r="H13" s="6">
        <f t="shared" si="4"/>
        <v>19</v>
      </c>
      <c r="I13" s="6">
        <f t="shared" si="4"/>
        <v>16</v>
      </c>
      <c r="J13" s="6">
        <f t="shared" si="4"/>
        <v>14</v>
      </c>
      <c r="K13" s="6">
        <f t="shared" si="4"/>
        <v>13</v>
      </c>
      <c r="L13" s="6">
        <f t="shared" si="4"/>
        <v>13</v>
      </c>
      <c r="M13" s="6">
        <f t="shared" si="4"/>
        <v>14</v>
      </c>
      <c r="N13" s="6">
        <f t="shared" si="4"/>
        <v>15</v>
      </c>
      <c r="O13" s="6">
        <f t="shared" si="4"/>
        <v>14</v>
      </c>
      <c r="P13" s="6">
        <f t="shared" si="4"/>
        <v>14</v>
      </c>
      <c r="Q13" s="6">
        <f t="shared" si="4"/>
        <v>10</v>
      </c>
      <c r="R13" s="6">
        <f t="shared" si="4"/>
        <v>11</v>
      </c>
      <c r="S13" s="6">
        <f t="shared" si="4"/>
        <v>10</v>
      </c>
      <c r="T13" s="6">
        <f t="shared" si="4"/>
        <v>8</v>
      </c>
      <c r="U13" s="6">
        <f t="shared" si="4"/>
        <v>9</v>
      </c>
      <c r="V13" s="6">
        <f t="shared" si="4"/>
        <v>8</v>
      </c>
      <c r="W13" s="6">
        <f t="shared" si="4"/>
        <v>8</v>
      </c>
      <c r="X13" s="6">
        <f t="shared" si="4"/>
        <v>9</v>
      </c>
      <c r="Y13" s="6">
        <v>8</v>
      </c>
    </row>
    <row r="14" spans="1:25" s="16" customFormat="1" ht="12" customHeight="1" x14ac:dyDescent="0.2">
      <c r="A14" s="7"/>
      <c r="B14" s="9" t="s">
        <v>5</v>
      </c>
      <c r="C14" s="6">
        <f>C168+C171+C172+C173</f>
        <v>4</v>
      </c>
      <c r="D14" s="6">
        <f t="shared" ref="D14:X14" si="5">D168+D171+D172+D173</f>
        <v>4</v>
      </c>
      <c r="E14" s="6">
        <f t="shared" si="5"/>
        <v>4</v>
      </c>
      <c r="F14" s="6">
        <f t="shared" si="5"/>
        <v>4</v>
      </c>
      <c r="G14" s="6">
        <f t="shared" si="5"/>
        <v>4</v>
      </c>
      <c r="H14" s="6">
        <f t="shared" si="5"/>
        <v>4</v>
      </c>
      <c r="I14" s="6">
        <f t="shared" si="5"/>
        <v>4</v>
      </c>
      <c r="J14" s="6">
        <f t="shared" si="5"/>
        <v>4</v>
      </c>
      <c r="K14" s="6">
        <f t="shared" si="5"/>
        <v>5</v>
      </c>
      <c r="L14" s="6">
        <f t="shared" si="5"/>
        <v>5</v>
      </c>
      <c r="M14" s="6">
        <f t="shared" si="5"/>
        <v>5</v>
      </c>
      <c r="N14" s="6">
        <f t="shared" si="5"/>
        <v>3</v>
      </c>
      <c r="O14" s="6">
        <f t="shared" si="5"/>
        <v>3</v>
      </c>
      <c r="P14" s="6">
        <f t="shared" si="5"/>
        <v>4</v>
      </c>
      <c r="Q14" s="6">
        <f t="shared" si="5"/>
        <v>4</v>
      </c>
      <c r="R14" s="6">
        <f t="shared" si="5"/>
        <v>4</v>
      </c>
      <c r="S14" s="6">
        <f t="shared" si="5"/>
        <v>4</v>
      </c>
      <c r="T14" s="6">
        <f t="shared" si="5"/>
        <v>3</v>
      </c>
      <c r="U14" s="6">
        <f t="shared" si="5"/>
        <v>1</v>
      </c>
      <c r="V14" s="6">
        <f t="shared" si="5"/>
        <v>2</v>
      </c>
      <c r="W14" s="6">
        <f t="shared" si="5"/>
        <v>2</v>
      </c>
      <c r="X14" s="6">
        <f t="shared" si="5"/>
        <v>1</v>
      </c>
      <c r="Y14" s="6">
        <v>1</v>
      </c>
    </row>
    <row r="15" spans="1:25" s="16" customFormat="1" ht="12" customHeight="1" x14ac:dyDescent="0.2">
      <c r="A15" s="72" t="s">
        <v>6</v>
      </c>
      <c r="B15" s="72"/>
      <c r="C15" s="6">
        <f t="shared" ref="C15:X15" si="6">C16+C17+C18</f>
        <v>42</v>
      </c>
      <c r="D15" s="6">
        <f t="shared" si="6"/>
        <v>41</v>
      </c>
      <c r="E15" s="6">
        <f t="shared" si="6"/>
        <v>41</v>
      </c>
      <c r="F15" s="6">
        <f t="shared" si="6"/>
        <v>40</v>
      </c>
      <c r="G15" s="6">
        <f t="shared" si="6"/>
        <v>43</v>
      </c>
      <c r="H15" s="6">
        <f t="shared" si="6"/>
        <v>38</v>
      </c>
      <c r="I15" s="6">
        <f t="shared" si="6"/>
        <v>39</v>
      </c>
      <c r="J15" s="6">
        <f t="shared" si="6"/>
        <v>39</v>
      </c>
      <c r="K15" s="6">
        <f t="shared" si="6"/>
        <v>39</v>
      </c>
      <c r="L15" s="6">
        <f t="shared" si="6"/>
        <v>34</v>
      </c>
      <c r="M15" s="6">
        <f t="shared" si="6"/>
        <v>29</v>
      </c>
      <c r="N15" s="6">
        <f t="shared" si="6"/>
        <v>29</v>
      </c>
      <c r="O15" s="6">
        <f t="shared" si="6"/>
        <v>30</v>
      </c>
      <c r="P15" s="6">
        <f t="shared" si="6"/>
        <v>24</v>
      </c>
      <c r="Q15" s="6">
        <f t="shared" si="6"/>
        <v>23</v>
      </c>
      <c r="R15" s="6">
        <f t="shared" si="6"/>
        <v>21</v>
      </c>
      <c r="S15" s="6">
        <f t="shared" si="6"/>
        <v>21</v>
      </c>
      <c r="T15" s="6">
        <f t="shared" si="6"/>
        <v>20</v>
      </c>
      <c r="U15" s="6">
        <f t="shared" si="6"/>
        <v>17</v>
      </c>
      <c r="V15" s="6">
        <f t="shared" si="6"/>
        <v>13</v>
      </c>
      <c r="W15" s="6">
        <f t="shared" si="6"/>
        <v>14</v>
      </c>
      <c r="X15" s="6">
        <f t="shared" si="6"/>
        <v>15</v>
      </c>
      <c r="Y15" s="6">
        <v>14</v>
      </c>
    </row>
    <row r="16" spans="1:25" s="16" customFormat="1" ht="12" customHeight="1" x14ac:dyDescent="0.2">
      <c r="A16" s="7"/>
      <c r="B16" s="8" t="s">
        <v>7</v>
      </c>
      <c r="C16" s="6">
        <f>+C162</f>
        <v>13</v>
      </c>
      <c r="D16" s="6">
        <f t="shared" ref="D16:X16" si="7">+D162</f>
        <v>12</v>
      </c>
      <c r="E16" s="6">
        <f t="shared" si="7"/>
        <v>13</v>
      </c>
      <c r="F16" s="6">
        <f t="shared" si="7"/>
        <v>10</v>
      </c>
      <c r="G16" s="6">
        <f t="shared" si="7"/>
        <v>12</v>
      </c>
      <c r="H16" s="6">
        <f t="shared" si="7"/>
        <v>10</v>
      </c>
      <c r="I16" s="6">
        <f t="shared" si="7"/>
        <v>9</v>
      </c>
      <c r="J16" s="6">
        <f t="shared" si="7"/>
        <v>9</v>
      </c>
      <c r="K16" s="6">
        <f t="shared" si="7"/>
        <v>7</v>
      </c>
      <c r="L16" s="6">
        <f t="shared" si="7"/>
        <v>8</v>
      </c>
      <c r="M16" s="6">
        <f t="shared" si="7"/>
        <v>8</v>
      </c>
      <c r="N16" s="6">
        <f t="shared" si="7"/>
        <v>9</v>
      </c>
      <c r="O16" s="6">
        <f t="shared" si="7"/>
        <v>8</v>
      </c>
      <c r="P16" s="6">
        <f t="shared" si="7"/>
        <v>4</v>
      </c>
      <c r="Q16" s="6">
        <f t="shared" si="7"/>
        <v>4</v>
      </c>
      <c r="R16" s="6">
        <f t="shared" si="7"/>
        <v>3</v>
      </c>
      <c r="S16" s="6">
        <f t="shared" si="7"/>
        <v>2</v>
      </c>
      <c r="T16" s="6">
        <f t="shared" si="7"/>
        <v>1</v>
      </c>
      <c r="U16" s="6">
        <f t="shared" si="7"/>
        <v>0</v>
      </c>
      <c r="V16" s="6">
        <f t="shared" si="7"/>
        <v>0</v>
      </c>
      <c r="W16" s="6">
        <f t="shared" si="7"/>
        <v>0</v>
      </c>
      <c r="X16" s="6">
        <f t="shared" si="7"/>
        <v>0</v>
      </c>
      <c r="Y16" s="6">
        <v>0</v>
      </c>
    </row>
    <row r="17" spans="1:25" s="16" customFormat="1" ht="12" customHeight="1" x14ac:dyDescent="0.2">
      <c r="A17" s="7"/>
      <c r="B17" s="8" t="s">
        <v>8</v>
      </c>
      <c r="C17" s="6">
        <f>+C161</f>
        <v>16</v>
      </c>
      <c r="D17" s="6">
        <f t="shared" ref="D17:X17" si="8">+D161</f>
        <v>13</v>
      </c>
      <c r="E17" s="6">
        <f t="shared" si="8"/>
        <v>12</v>
      </c>
      <c r="F17" s="6">
        <f t="shared" si="8"/>
        <v>14</v>
      </c>
      <c r="G17" s="6">
        <f t="shared" si="8"/>
        <v>14</v>
      </c>
      <c r="H17" s="6">
        <f t="shared" si="8"/>
        <v>11</v>
      </c>
      <c r="I17" s="6">
        <f t="shared" si="8"/>
        <v>11</v>
      </c>
      <c r="J17" s="6">
        <f t="shared" si="8"/>
        <v>13</v>
      </c>
      <c r="K17" s="6">
        <f t="shared" si="8"/>
        <v>12</v>
      </c>
      <c r="L17" s="6">
        <f t="shared" si="8"/>
        <v>11</v>
      </c>
      <c r="M17" s="6">
        <f t="shared" si="8"/>
        <v>10</v>
      </c>
      <c r="N17" s="6">
        <f t="shared" si="8"/>
        <v>10</v>
      </c>
      <c r="O17" s="6">
        <f t="shared" si="8"/>
        <v>12</v>
      </c>
      <c r="P17" s="6">
        <f t="shared" si="8"/>
        <v>11</v>
      </c>
      <c r="Q17" s="6">
        <f t="shared" si="8"/>
        <v>10</v>
      </c>
      <c r="R17" s="6">
        <f t="shared" si="8"/>
        <v>9</v>
      </c>
      <c r="S17" s="6">
        <f t="shared" si="8"/>
        <v>11</v>
      </c>
      <c r="T17" s="6">
        <f t="shared" si="8"/>
        <v>9</v>
      </c>
      <c r="U17" s="6">
        <f t="shared" si="8"/>
        <v>9</v>
      </c>
      <c r="V17" s="6">
        <f t="shared" si="8"/>
        <v>7</v>
      </c>
      <c r="W17" s="6">
        <f t="shared" si="8"/>
        <v>7</v>
      </c>
      <c r="X17" s="6">
        <f t="shared" si="8"/>
        <v>7</v>
      </c>
      <c r="Y17" s="6">
        <v>6</v>
      </c>
    </row>
    <row r="18" spans="1:25" s="16" customFormat="1" ht="12" customHeight="1" x14ac:dyDescent="0.2">
      <c r="A18" s="10"/>
      <c r="B18" s="8" t="s">
        <v>9</v>
      </c>
      <c r="C18" s="6">
        <f>C163</f>
        <v>13</v>
      </c>
      <c r="D18" s="6">
        <f t="shared" ref="D18:X18" si="9">D163</f>
        <v>16</v>
      </c>
      <c r="E18" s="6">
        <f t="shared" si="9"/>
        <v>16</v>
      </c>
      <c r="F18" s="6">
        <f t="shared" si="9"/>
        <v>16</v>
      </c>
      <c r="G18" s="6">
        <f t="shared" si="9"/>
        <v>17</v>
      </c>
      <c r="H18" s="6">
        <f t="shared" si="9"/>
        <v>17</v>
      </c>
      <c r="I18" s="6">
        <f t="shared" si="9"/>
        <v>19</v>
      </c>
      <c r="J18" s="6">
        <f t="shared" si="9"/>
        <v>17</v>
      </c>
      <c r="K18" s="6">
        <f t="shared" si="9"/>
        <v>20</v>
      </c>
      <c r="L18" s="6">
        <f t="shared" si="9"/>
        <v>15</v>
      </c>
      <c r="M18" s="6">
        <f t="shared" si="9"/>
        <v>11</v>
      </c>
      <c r="N18" s="6">
        <f t="shared" si="9"/>
        <v>10</v>
      </c>
      <c r="O18" s="6">
        <f t="shared" si="9"/>
        <v>10</v>
      </c>
      <c r="P18" s="6">
        <f t="shared" si="9"/>
        <v>9</v>
      </c>
      <c r="Q18" s="6">
        <f t="shared" si="9"/>
        <v>9</v>
      </c>
      <c r="R18" s="6">
        <f t="shared" si="9"/>
        <v>9</v>
      </c>
      <c r="S18" s="6">
        <f t="shared" si="9"/>
        <v>8</v>
      </c>
      <c r="T18" s="6">
        <f t="shared" si="9"/>
        <v>10</v>
      </c>
      <c r="U18" s="6">
        <f t="shared" si="9"/>
        <v>8</v>
      </c>
      <c r="V18" s="6">
        <f t="shared" si="9"/>
        <v>6</v>
      </c>
      <c r="W18" s="6">
        <f t="shared" si="9"/>
        <v>7</v>
      </c>
      <c r="X18" s="6">
        <f t="shared" si="9"/>
        <v>8</v>
      </c>
      <c r="Y18" s="6">
        <v>8</v>
      </c>
    </row>
    <row r="19" spans="1:25" s="16" customFormat="1" ht="12" customHeight="1" x14ac:dyDescent="0.2">
      <c r="A19" s="73" t="s">
        <v>10</v>
      </c>
      <c r="B19" s="73"/>
      <c r="C19" s="11">
        <f>C157+C158</f>
        <v>8</v>
      </c>
      <c r="D19" s="11">
        <f t="shared" ref="D19:X19" si="10">D157+D158</f>
        <v>10</v>
      </c>
      <c r="E19" s="11">
        <f t="shared" si="10"/>
        <v>10</v>
      </c>
      <c r="F19" s="11">
        <f t="shared" si="10"/>
        <v>10</v>
      </c>
      <c r="G19" s="11">
        <f t="shared" si="10"/>
        <v>12</v>
      </c>
      <c r="H19" s="11">
        <f t="shared" si="10"/>
        <v>14</v>
      </c>
      <c r="I19" s="11">
        <f t="shared" si="10"/>
        <v>16</v>
      </c>
      <c r="J19" s="11">
        <f t="shared" si="10"/>
        <v>16</v>
      </c>
      <c r="K19" s="11">
        <f t="shared" si="10"/>
        <v>14</v>
      </c>
      <c r="L19" s="11">
        <f t="shared" si="10"/>
        <v>12</v>
      </c>
      <c r="M19" s="11">
        <f t="shared" si="10"/>
        <v>12</v>
      </c>
      <c r="N19" s="11">
        <f t="shared" si="10"/>
        <v>9</v>
      </c>
      <c r="O19" s="11">
        <f t="shared" si="10"/>
        <v>10</v>
      </c>
      <c r="P19" s="11">
        <f t="shared" si="10"/>
        <v>9</v>
      </c>
      <c r="Q19" s="11">
        <f t="shared" si="10"/>
        <v>12</v>
      </c>
      <c r="R19" s="11">
        <f t="shared" si="10"/>
        <v>14</v>
      </c>
      <c r="S19" s="11">
        <f t="shared" si="10"/>
        <v>11</v>
      </c>
      <c r="T19" s="11">
        <f t="shared" si="10"/>
        <v>6</v>
      </c>
      <c r="U19" s="11">
        <f t="shared" si="10"/>
        <v>7</v>
      </c>
      <c r="V19" s="11">
        <f t="shared" si="10"/>
        <v>8</v>
      </c>
      <c r="W19" s="11">
        <f t="shared" si="10"/>
        <v>9</v>
      </c>
      <c r="X19" s="11">
        <f t="shared" si="10"/>
        <v>6</v>
      </c>
      <c r="Y19" s="11">
        <v>6</v>
      </c>
    </row>
    <row r="20" spans="1:25" s="16" customFormat="1" ht="12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9" customFormat="1" ht="12" customHeight="1" x14ac:dyDescent="0.2">
      <c r="A21" s="74" t="s">
        <v>11</v>
      </c>
      <c r="B21" s="74"/>
      <c r="C21" s="5">
        <f t="shared" ref="C21:X21" si="11">C22+C23+C24+C27+C30+C31</f>
        <v>57</v>
      </c>
      <c r="D21" s="5">
        <f t="shared" si="11"/>
        <v>55</v>
      </c>
      <c r="E21" s="5">
        <f t="shared" si="11"/>
        <v>57</v>
      </c>
      <c r="F21" s="5">
        <f t="shared" si="11"/>
        <v>55</v>
      </c>
      <c r="G21" s="5">
        <f t="shared" si="11"/>
        <v>54</v>
      </c>
      <c r="H21" s="5">
        <f t="shared" si="11"/>
        <v>51</v>
      </c>
      <c r="I21" s="5">
        <f t="shared" si="11"/>
        <v>59</v>
      </c>
      <c r="J21" s="5">
        <f t="shared" si="11"/>
        <v>60</v>
      </c>
      <c r="K21" s="5">
        <f t="shared" si="11"/>
        <v>66</v>
      </c>
      <c r="L21" s="5">
        <f t="shared" si="11"/>
        <v>57</v>
      </c>
      <c r="M21" s="5">
        <f t="shared" si="11"/>
        <v>62</v>
      </c>
      <c r="N21" s="5">
        <f t="shared" si="11"/>
        <v>68</v>
      </c>
      <c r="O21" s="5">
        <f t="shared" si="11"/>
        <v>62</v>
      </c>
      <c r="P21" s="5">
        <f t="shared" si="11"/>
        <v>60</v>
      </c>
      <c r="Q21" s="5">
        <f t="shared" si="11"/>
        <v>60</v>
      </c>
      <c r="R21" s="5">
        <f t="shared" si="11"/>
        <v>55</v>
      </c>
      <c r="S21" s="5">
        <f t="shared" si="11"/>
        <v>58</v>
      </c>
      <c r="T21" s="5">
        <f t="shared" si="11"/>
        <v>56</v>
      </c>
      <c r="U21" s="5">
        <f t="shared" si="11"/>
        <v>55</v>
      </c>
      <c r="V21" s="5">
        <f t="shared" si="11"/>
        <v>52</v>
      </c>
      <c r="W21" s="5">
        <f t="shared" si="11"/>
        <v>51</v>
      </c>
      <c r="X21" s="5">
        <f t="shared" si="11"/>
        <v>55</v>
      </c>
      <c r="Y21" s="5">
        <v>45</v>
      </c>
    </row>
    <row r="22" spans="1:25" s="16" customFormat="1" ht="12" customHeight="1" x14ac:dyDescent="0.2">
      <c r="A22" s="72" t="s">
        <v>12</v>
      </c>
      <c r="B22" s="72"/>
      <c r="C22" s="6">
        <f t="shared" ref="C22:X22" si="12">C118+C119+C120+C126+C127+C129+C130+C132+C133</f>
        <v>2</v>
      </c>
      <c r="D22" s="6">
        <f t="shared" si="12"/>
        <v>2</v>
      </c>
      <c r="E22" s="6">
        <f t="shared" si="12"/>
        <v>2</v>
      </c>
      <c r="F22" s="6">
        <f t="shared" si="12"/>
        <v>2</v>
      </c>
      <c r="G22" s="6">
        <f t="shared" si="12"/>
        <v>2</v>
      </c>
      <c r="H22" s="6">
        <f t="shared" si="12"/>
        <v>2</v>
      </c>
      <c r="I22" s="6">
        <f t="shared" si="12"/>
        <v>4</v>
      </c>
      <c r="J22" s="6">
        <f t="shared" si="12"/>
        <v>5</v>
      </c>
      <c r="K22" s="6">
        <f t="shared" si="12"/>
        <v>4</v>
      </c>
      <c r="L22" s="6">
        <f t="shared" si="12"/>
        <v>5</v>
      </c>
      <c r="M22" s="6">
        <f t="shared" si="12"/>
        <v>5</v>
      </c>
      <c r="N22" s="6">
        <f t="shared" si="12"/>
        <v>6</v>
      </c>
      <c r="O22" s="6">
        <f t="shared" si="12"/>
        <v>4</v>
      </c>
      <c r="P22" s="6">
        <f t="shared" si="12"/>
        <v>3</v>
      </c>
      <c r="Q22" s="6">
        <f t="shared" si="12"/>
        <v>4</v>
      </c>
      <c r="R22" s="6">
        <f t="shared" si="12"/>
        <v>4</v>
      </c>
      <c r="S22" s="6">
        <f t="shared" si="12"/>
        <v>6</v>
      </c>
      <c r="T22" s="6">
        <f t="shared" si="12"/>
        <v>3</v>
      </c>
      <c r="U22" s="6">
        <f t="shared" si="12"/>
        <v>3</v>
      </c>
      <c r="V22" s="6">
        <f t="shared" si="12"/>
        <v>4</v>
      </c>
      <c r="W22" s="6">
        <f t="shared" si="12"/>
        <v>4</v>
      </c>
      <c r="X22" s="6">
        <f t="shared" si="12"/>
        <v>4</v>
      </c>
      <c r="Y22" s="6">
        <v>3</v>
      </c>
    </row>
    <row r="23" spans="1:25" s="16" customFormat="1" ht="12" customHeight="1" x14ac:dyDescent="0.2">
      <c r="A23" s="72" t="s">
        <v>13</v>
      </c>
      <c r="B23" s="72"/>
      <c r="C23" s="6">
        <f t="shared" ref="C23:X23" si="13">C123</f>
        <v>1</v>
      </c>
      <c r="D23" s="6">
        <f t="shared" si="13"/>
        <v>1</v>
      </c>
      <c r="E23" s="6">
        <f t="shared" si="13"/>
        <v>1</v>
      </c>
      <c r="F23" s="6">
        <f t="shared" si="13"/>
        <v>1</v>
      </c>
      <c r="G23" s="6">
        <f t="shared" si="13"/>
        <v>2</v>
      </c>
      <c r="H23" s="6">
        <f t="shared" si="13"/>
        <v>2</v>
      </c>
      <c r="I23" s="6">
        <f t="shared" si="13"/>
        <v>3</v>
      </c>
      <c r="J23" s="6">
        <f t="shared" si="13"/>
        <v>3</v>
      </c>
      <c r="K23" s="6">
        <f t="shared" si="13"/>
        <v>3</v>
      </c>
      <c r="L23" s="6">
        <f t="shared" si="13"/>
        <v>3</v>
      </c>
      <c r="M23" s="6">
        <f t="shared" si="13"/>
        <v>4</v>
      </c>
      <c r="N23" s="6">
        <f t="shared" si="13"/>
        <v>4</v>
      </c>
      <c r="O23" s="6">
        <f t="shared" si="13"/>
        <v>4</v>
      </c>
      <c r="P23" s="6">
        <f t="shared" si="13"/>
        <v>4</v>
      </c>
      <c r="Q23" s="6">
        <f t="shared" si="13"/>
        <v>5</v>
      </c>
      <c r="R23" s="6">
        <f t="shared" si="13"/>
        <v>4</v>
      </c>
      <c r="S23" s="6">
        <f t="shared" si="13"/>
        <v>3</v>
      </c>
      <c r="T23" s="6">
        <f t="shared" si="13"/>
        <v>4</v>
      </c>
      <c r="U23" s="6">
        <f t="shared" si="13"/>
        <v>4</v>
      </c>
      <c r="V23" s="6">
        <f t="shared" si="13"/>
        <v>4</v>
      </c>
      <c r="W23" s="6">
        <f t="shared" si="13"/>
        <v>5</v>
      </c>
      <c r="X23" s="6">
        <f t="shared" si="13"/>
        <v>5</v>
      </c>
      <c r="Y23" s="6">
        <v>4</v>
      </c>
    </row>
    <row r="24" spans="1:25" s="16" customFormat="1" ht="12" customHeight="1" x14ac:dyDescent="0.2">
      <c r="A24" s="72" t="s">
        <v>14</v>
      </c>
      <c r="B24" s="72"/>
      <c r="C24" s="6">
        <f t="shared" ref="C24:X24" si="14">C25+C26</f>
        <v>22</v>
      </c>
      <c r="D24" s="6">
        <f t="shared" si="14"/>
        <v>21</v>
      </c>
      <c r="E24" s="6">
        <f t="shared" si="14"/>
        <v>20</v>
      </c>
      <c r="F24" s="6">
        <f t="shared" si="14"/>
        <v>22</v>
      </c>
      <c r="G24" s="6">
        <f t="shared" si="14"/>
        <v>21</v>
      </c>
      <c r="H24" s="6">
        <f t="shared" si="14"/>
        <v>22</v>
      </c>
      <c r="I24" s="6">
        <f t="shared" si="14"/>
        <v>23</v>
      </c>
      <c r="J24" s="6">
        <f t="shared" si="14"/>
        <v>22</v>
      </c>
      <c r="K24" s="6">
        <f t="shared" si="14"/>
        <v>24</v>
      </c>
      <c r="L24" s="6">
        <f t="shared" si="14"/>
        <v>20</v>
      </c>
      <c r="M24" s="6">
        <f t="shared" si="14"/>
        <v>21</v>
      </c>
      <c r="N24" s="6">
        <f t="shared" si="14"/>
        <v>20</v>
      </c>
      <c r="O24" s="6">
        <f t="shared" si="14"/>
        <v>21</v>
      </c>
      <c r="P24" s="6">
        <f t="shared" si="14"/>
        <v>21</v>
      </c>
      <c r="Q24" s="6">
        <f t="shared" si="14"/>
        <v>18</v>
      </c>
      <c r="R24" s="6">
        <f t="shared" si="14"/>
        <v>20</v>
      </c>
      <c r="S24" s="6">
        <f t="shared" si="14"/>
        <v>21</v>
      </c>
      <c r="T24" s="6">
        <f t="shared" si="14"/>
        <v>21</v>
      </c>
      <c r="U24" s="6">
        <f t="shared" si="14"/>
        <v>20</v>
      </c>
      <c r="V24" s="6">
        <f t="shared" si="14"/>
        <v>17</v>
      </c>
      <c r="W24" s="6">
        <f t="shared" si="14"/>
        <v>16</v>
      </c>
      <c r="X24" s="6">
        <f t="shared" si="14"/>
        <v>16</v>
      </c>
      <c r="Y24" s="6">
        <v>11</v>
      </c>
    </row>
    <row r="25" spans="1:25" s="16" customFormat="1" ht="12" customHeight="1" x14ac:dyDescent="0.2">
      <c r="A25" s="12"/>
      <c r="B25" s="8" t="s">
        <v>15</v>
      </c>
      <c r="C25" s="6">
        <f>+C128+C136</f>
        <v>15</v>
      </c>
      <c r="D25" s="6">
        <f t="shared" ref="D25:X25" si="15">+D128+D136</f>
        <v>16</v>
      </c>
      <c r="E25" s="6">
        <f t="shared" si="15"/>
        <v>16</v>
      </c>
      <c r="F25" s="6">
        <f t="shared" si="15"/>
        <v>18</v>
      </c>
      <c r="G25" s="6">
        <f t="shared" si="15"/>
        <v>17</v>
      </c>
      <c r="H25" s="6">
        <f t="shared" si="15"/>
        <v>17</v>
      </c>
      <c r="I25" s="6">
        <f t="shared" si="15"/>
        <v>18</v>
      </c>
      <c r="J25" s="6">
        <f t="shared" si="15"/>
        <v>17</v>
      </c>
      <c r="K25" s="6">
        <f t="shared" si="15"/>
        <v>18</v>
      </c>
      <c r="L25" s="6">
        <f t="shared" si="15"/>
        <v>13</v>
      </c>
      <c r="M25" s="6">
        <f t="shared" si="15"/>
        <v>14</v>
      </c>
      <c r="N25" s="6">
        <f t="shared" si="15"/>
        <v>14</v>
      </c>
      <c r="O25" s="6">
        <f t="shared" si="15"/>
        <v>14</v>
      </c>
      <c r="P25" s="6">
        <f t="shared" si="15"/>
        <v>15</v>
      </c>
      <c r="Q25" s="6">
        <f t="shared" si="15"/>
        <v>12</v>
      </c>
      <c r="R25" s="6">
        <f t="shared" si="15"/>
        <v>14</v>
      </c>
      <c r="S25" s="6">
        <f t="shared" si="15"/>
        <v>14</v>
      </c>
      <c r="T25" s="6">
        <f t="shared" si="15"/>
        <v>13</v>
      </c>
      <c r="U25" s="6">
        <f t="shared" si="15"/>
        <v>12</v>
      </c>
      <c r="V25" s="6">
        <f t="shared" si="15"/>
        <v>10</v>
      </c>
      <c r="W25" s="6">
        <f t="shared" si="15"/>
        <v>9</v>
      </c>
      <c r="X25" s="6">
        <f t="shared" si="15"/>
        <v>12</v>
      </c>
      <c r="Y25" s="6">
        <v>9</v>
      </c>
    </row>
    <row r="26" spans="1:25" s="16" customFormat="1" ht="12" customHeight="1" x14ac:dyDescent="0.2">
      <c r="A26" s="10"/>
      <c r="B26" s="8" t="s">
        <v>16</v>
      </c>
      <c r="C26" s="6">
        <f t="shared" ref="C26:X26" si="16">C122+C124+C125+C134</f>
        <v>7</v>
      </c>
      <c r="D26" s="6">
        <f t="shared" si="16"/>
        <v>5</v>
      </c>
      <c r="E26" s="6">
        <f t="shared" si="16"/>
        <v>4</v>
      </c>
      <c r="F26" s="6">
        <f t="shared" si="16"/>
        <v>4</v>
      </c>
      <c r="G26" s="6">
        <f t="shared" si="16"/>
        <v>4</v>
      </c>
      <c r="H26" s="6">
        <f t="shared" si="16"/>
        <v>5</v>
      </c>
      <c r="I26" s="6">
        <f t="shared" si="16"/>
        <v>5</v>
      </c>
      <c r="J26" s="6">
        <f t="shared" si="16"/>
        <v>5</v>
      </c>
      <c r="K26" s="6">
        <f t="shared" si="16"/>
        <v>6</v>
      </c>
      <c r="L26" s="6">
        <f t="shared" si="16"/>
        <v>7</v>
      </c>
      <c r="M26" s="6">
        <f t="shared" si="16"/>
        <v>7</v>
      </c>
      <c r="N26" s="6">
        <f t="shared" si="16"/>
        <v>6</v>
      </c>
      <c r="O26" s="6">
        <f t="shared" si="16"/>
        <v>7</v>
      </c>
      <c r="P26" s="6">
        <f t="shared" si="16"/>
        <v>6</v>
      </c>
      <c r="Q26" s="6">
        <f t="shared" si="16"/>
        <v>6</v>
      </c>
      <c r="R26" s="6">
        <f t="shared" si="16"/>
        <v>6</v>
      </c>
      <c r="S26" s="6">
        <f t="shared" si="16"/>
        <v>7</v>
      </c>
      <c r="T26" s="6">
        <f t="shared" si="16"/>
        <v>8</v>
      </c>
      <c r="U26" s="6">
        <f t="shared" si="16"/>
        <v>8</v>
      </c>
      <c r="V26" s="6">
        <f t="shared" si="16"/>
        <v>7</v>
      </c>
      <c r="W26" s="6">
        <f t="shared" si="16"/>
        <v>7</v>
      </c>
      <c r="X26" s="6">
        <f t="shared" si="16"/>
        <v>4</v>
      </c>
      <c r="Y26" s="6">
        <v>2</v>
      </c>
    </row>
    <row r="27" spans="1:25" s="16" customFormat="1" ht="12" customHeight="1" x14ac:dyDescent="0.2">
      <c r="A27" s="72" t="s">
        <v>17</v>
      </c>
      <c r="B27" s="72"/>
      <c r="C27" s="6">
        <f t="shared" ref="C27:X27" si="17">C28+C29</f>
        <v>5</v>
      </c>
      <c r="D27" s="6">
        <f t="shared" si="17"/>
        <v>5</v>
      </c>
      <c r="E27" s="6">
        <f t="shared" si="17"/>
        <v>7</v>
      </c>
      <c r="F27" s="6">
        <f t="shared" si="17"/>
        <v>6</v>
      </c>
      <c r="G27" s="6">
        <f t="shared" si="17"/>
        <v>6</v>
      </c>
      <c r="H27" s="6">
        <f t="shared" si="17"/>
        <v>5</v>
      </c>
      <c r="I27" s="6">
        <f t="shared" si="17"/>
        <v>6</v>
      </c>
      <c r="J27" s="6">
        <f t="shared" si="17"/>
        <v>4</v>
      </c>
      <c r="K27" s="6">
        <f t="shared" si="17"/>
        <v>5</v>
      </c>
      <c r="L27" s="6">
        <f t="shared" si="17"/>
        <v>3</v>
      </c>
      <c r="M27" s="6">
        <f t="shared" si="17"/>
        <v>3</v>
      </c>
      <c r="N27" s="6">
        <f t="shared" si="17"/>
        <v>6</v>
      </c>
      <c r="O27" s="6">
        <f t="shared" si="17"/>
        <v>7</v>
      </c>
      <c r="P27" s="6">
        <f t="shared" si="17"/>
        <v>6</v>
      </c>
      <c r="Q27" s="6">
        <f t="shared" si="17"/>
        <v>9</v>
      </c>
      <c r="R27" s="6">
        <f t="shared" si="17"/>
        <v>6</v>
      </c>
      <c r="S27" s="6">
        <f t="shared" si="17"/>
        <v>5</v>
      </c>
      <c r="T27" s="6">
        <f t="shared" si="17"/>
        <v>5</v>
      </c>
      <c r="U27" s="6">
        <f t="shared" si="17"/>
        <v>5</v>
      </c>
      <c r="V27" s="6">
        <f t="shared" si="17"/>
        <v>3</v>
      </c>
      <c r="W27" s="6">
        <f t="shared" si="17"/>
        <v>3</v>
      </c>
      <c r="X27" s="6">
        <f t="shared" si="17"/>
        <v>4</v>
      </c>
      <c r="Y27" s="6">
        <v>3</v>
      </c>
    </row>
    <row r="28" spans="1:25" s="16" customFormat="1" ht="12" customHeight="1" x14ac:dyDescent="0.2">
      <c r="A28" s="12"/>
      <c r="B28" s="8" t="s">
        <v>18</v>
      </c>
      <c r="C28" s="6">
        <f t="shared" ref="C28:X28" si="18">+C121</f>
        <v>4</v>
      </c>
      <c r="D28" s="6">
        <f t="shared" si="18"/>
        <v>4</v>
      </c>
      <c r="E28" s="6">
        <f t="shared" si="18"/>
        <v>5</v>
      </c>
      <c r="F28" s="6">
        <f t="shared" si="18"/>
        <v>4</v>
      </c>
      <c r="G28" s="6">
        <f t="shared" si="18"/>
        <v>4</v>
      </c>
      <c r="H28" s="6">
        <f t="shared" si="18"/>
        <v>4</v>
      </c>
      <c r="I28" s="6">
        <f t="shared" si="18"/>
        <v>5</v>
      </c>
      <c r="J28" s="6">
        <f t="shared" si="18"/>
        <v>3</v>
      </c>
      <c r="K28" s="6">
        <f t="shared" si="18"/>
        <v>4</v>
      </c>
      <c r="L28" s="6">
        <f t="shared" si="18"/>
        <v>2</v>
      </c>
      <c r="M28" s="6">
        <f t="shared" si="18"/>
        <v>2</v>
      </c>
      <c r="N28" s="6">
        <f t="shared" si="18"/>
        <v>4</v>
      </c>
      <c r="O28" s="6">
        <f t="shared" si="18"/>
        <v>5</v>
      </c>
      <c r="P28" s="6">
        <f t="shared" si="18"/>
        <v>4</v>
      </c>
      <c r="Q28" s="6">
        <f t="shared" si="18"/>
        <v>7</v>
      </c>
      <c r="R28" s="6">
        <f t="shared" si="18"/>
        <v>5</v>
      </c>
      <c r="S28" s="6">
        <f t="shared" si="18"/>
        <v>4</v>
      </c>
      <c r="T28" s="6">
        <f t="shared" si="18"/>
        <v>4</v>
      </c>
      <c r="U28" s="6">
        <f t="shared" si="18"/>
        <v>4</v>
      </c>
      <c r="V28" s="6">
        <f t="shared" si="18"/>
        <v>2</v>
      </c>
      <c r="W28" s="6">
        <f t="shared" si="18"/>
        <v>2</v>
      </c>
      <c r="X28" s="6">
        <f t="shared" si="18"/>
        <v>3</v>
      </c>
      <c r="Y28" s="6">
        <v>2</v>
      </c>
    </row>
    <row r="29" spans="1:25" s="16" customFormat="1" ht="12" customHeight="1" x14ac:dyDescent="0.2">
      <c r="A29" s="10"/>
      <c r="B29" s="8" t="s">
        <v>19</v>
      </c>
      <c r="C29" s="6">
        <f t="shared" ref="C29:X29" si="19">C135</f>
        <v>1</v>
      </c>
      <c r="D29" s="6">
        <f t="shared" si="19"/>
        <v>1</v>
      </c>
      <c r="E29" s="6">
        <f t="shared" si="19"/>
        <v>2</v>
      </c>
      <c r="F29" s="6">
        <f t="shared" si="19"/>
        <v>2</v>
      </c>
      <c r="G29" s="6">
        <f t="shared" si="19"/>
        <v>2</v>
      </c>
      <c r="H29" s="6">
        <f t="shared" si="19"/>
        <v>1</v>
      </c>
      <c r="I29" s="6">
        <f t="shared" si="19"/>
        <v>1</v>
      </c>
      <c r="J29" s="6">
        <f t="shared" si="19"/>
        <v>1</v>
      </c>
      <c r="K29" s="6">
        <f t="shared" si="19"/>
        <v>1</v>
      </c>
      <c r="L29" s="6">
        <f t="shared" si="19"/>
        <v>1</v>
      </c>
      <c r="M29" s="6">
        <f t="shared" si="19"/>
        <v>1</v>
      </c>
      <c r="N29" s="6">
        <f t="shared" si="19"/>
        <v>2</v>
      </c>
      <c r="O29" s="6">
        <f t="shared" si="19"/>
        <v>2</v>
      </c>
      <c r="P29" s="6">
        <f t="shared" si="19"/>
        <v>2</v>
      </c>
      <c r="Q29" s="6">
        <f t="shared" si="19"/>
        <v>2</v>
      </c>
      <c r="R29" s="6">
        <f t="shared" si="19"/>
        <v>1</v>
      </c>
      <c r="S29" s="6">
        <f t="shared" si="19"/>
        <v>1</v>
      </c>
      <c r="T29" s="6">
        <f t="shared" si="19"/>
        <v>1</v>
      </c>
      <c r="U29" s="6">
        <f t="shared" si="19"/>
        <v>1</v>
      </c>
      <c r="V29" s="6">
        <f t="shared" si="19"/>
        <v>1</v>
      </c>
      <c r="W29" s="6">
        <f t="shared" si="19"/>
        <v>1</v>
      </c>
      <c r="X29" s="6">
        <f t="shared" si="19"/>
        <v>1</v>
      </c>
      <c r="Y29" s="6">
        <v>1</v>
      </c>
    </row>
    <row r="30" spans="1:25" s="16" customFormat="1" ht="12" customHeight="1" x14ac:dyDescent="0.2">
      <c r="A30" s="72" t="s">
        <v>20</v>
      </c>
      <c r="B30" s="72"/>
      <c r="C30" s="6">
        <f>C131</f>
        <v>3</v>
      </c>
      <c r="D30" s="6">
        <f t="shared" ref="D30:X30" si="20">D131</f>
        <v>3</v>
      </c>
      <c r="E30" s="6">
        <f t="shared" si="20"/>
        <v>3</v>
      </c>
      <c r="F30" s="6">
        <f t="shared" si="20"/>
        <v>2</v>
      </c>
      <c r="G30" s="6">
        <f t="shared" si="20"/>
        <v>2</v>
      </c>
      <c r="H30" s="6">
        <f t="shared" si="20"/>
        <v>1</v>
      </c>
      <c r="I30" s="6">
        <f t="shared" si="20"/>
        <v>1</v>
      </c>
      <c r="J30" s="6">
        <f t="shared" si="20"/>
        <v>1</v>
      </c>
      <c r="K30" s="6">
        <f t="shared" si="20"/>
        <v>1</v>
      </c>
      <c r="L30" s="6">
        <f t="shared" si="20"/>
        <v>1</v>
      </c>
      <c r="M30" s="6">
        <f t="shared" si="20"/>
        <v>1</v>
      </c>
      <c r="N30" s="6">
        <f t="shared" si="20"/>
        <v>1</v>
      </c>
      <c r="O30" s="6">
        <f t="shared" si="20"/>
        <v>1</v>
      </c>
      <c r="P30" s="6">
        <f t="shared" si="20"/>
        <v>2</v>
      </c>
      <c r="Q30" s="6">
        <f t="shared" si="20"/>
        <v>2</v>
      </c>
      <c r="R30" s="6">
        <f t="shared" si="20"/>
        <v>2</v>
      </c>
      <c r="S30" s="6">
        <f t="shared" si="20"/>
        <v>2</v>
      </c>
      <c r="T30" s="6">
        <f t="shared" si="20"/>
        <v>3</v>
      </c>
      <c r="U30" s="6">
        <f t="shared" si="20"/>
        <v>3</v>
      </c>
      <c r="V30" s="6">
        <f t="shared" si="20"/>
        <v>2</v>
      </c>
      <c r="W30" s="6">
        <f t="shared" si="20"/>
        <v>3</v>
      </c>
      <c r="X30" s="6">
        <f t="shared" si="20"/>
        <v>3</v>
      </c>
      <c r="Y30" s="6">
        <v>3</v>
      </c>
    </row>
    <row r="31" spans="1:25" s="16" customFormat="1" ht="12" customHeight="1" x14ac:dyDescent="0.2">
      <c r="A31" s="72" t="s">
        <v>21</v>
      </c>
      <c r="B31" s="72"/>
      <c r="C31" s="6">
        <f t="shared" ref="C31:X31" si="21">C32+C33+C34</f>
        <v>24</v>
      </c>
      <c r="D31" s="6">
        <f t="shared" si="21"/>
        <v>23</v>
      </c>
      <c r="E31" s="6">
        <f t="shared" si="21"/>
        <v>24</v>
      </c>
      <c r="F31" s="6">
        <f t="shared" si="21"/>
        <v>22</v>
      </c>
      <c r="G31" s="6">
        <f t="shared" si="21"/>
        <v>21</v>
      </c>
      <c r="H31" s="6">
        <f t="shared" si="21"/>
        <v>19</v>
      </c>
      <c r="I31" s="6">
        <f t="shared" si="21"/>
        <v>22</v>
      </c>
      <c r="J31" s="6">
        <f t="shared" si="21"/>
        <v>25</v>
      </c>
      <c r="K31" s="6">
        <f t="shared" si="21"/>
        <v>29</v>
      </c>
      <c r="L31" s="6">
        <f t="shared" si="21"/>
        <v>25</v>
      </c>
      <c r="M31" s="6">
        <f t="shared" si="21"/>
        <v>28</v>
      </c>
      <c r="N31" s="6">
        <f t="shared" si="21"/>
        <v>31</v>
      </c>
      <c r="O31" s="6">
        <f t="shared" si="21"/>
        <v>25</v>
      </c>
      <c r="P31" s="6">
        <f t="shared" si="21"/>
        <v>24</v>
      </c>
      <c r="Q31" s="6">
        <f t="shared" si="21"/>
        <v>22</v>
      </c>
      <c r="R31" s="6">
        <f t="shared" si="21"/>
        <v>19</v>
      </c>
      <c r="S31" s="6">
        <f t="shared" si="21"/>
        <v>21</v>
      </c>
      <c r="T31" s="6">
        <f t="shared" si="21"/>
        <v>20</v>
      </c>
      <c r="U31" s="6">
        <f t="shared" si="21"/>
        <v>20</v>
      </c>
      <c r="V31" s="6">
        <f t="shared" si="21"/>
        <v>22</v>
      </c>
      <c r="W31" s="6">
        <f t="shared" si="21"/>
        <v>20</v>
      </c>
      <c r="X31" s="6">
        <f t="shared" si="21"/>
        <v>23</v>
      </c>
      <c r="Y31" s="6">
        <v>21</v>
      </c>
    </row>
    <row r="32" spans="1:25" s="16" customFormat="1" ht="12" customHeight="1" x14ac:dyDescent="0.2">
      <c r="A32" s="12"/>
      <c r="B32" s="8" t="s">
        <v>22</v>
      </c>
      <c r="C32" s="6">
        <f t="shared" ref="C32:X32" si="22">C144</f>
        <v>5</v>
      </c>
      <c r="D32" s="6">
        <f t="shared" si="22"/>
        <v>5</v>
      </c>
      <c r="E32" s="6">
        <f t="shared" si="22"/>
        <v>6</v>
      </c>
      <c r="F32" s="6">
        <f t="shared" si="22"/>
        <v>6</v>
      </c>
      <c r="G32" s="6">
        <f t="shared" si="22"/>
        <v>4</v>
      </c>
      <c r="H32" s="6">
        <f t="shared" si="22"/>
        <v>4</v>
      </c>
      <c r="I32" s="6">
        <f t="shared" si="22"/>
        <v>6</v>
      </c>
      <c r="J32" s="6">
        <f t="shared" si="22"/>
        <v>7</v>
      </c>
      <c r="K32" s="6">
        <f t="shared" si="22"/>
        <v>9</v>
      </c>
      <c r="L32" s="6">
        <f t="shared" si="22"/>
        <v>8</v>
      </c>
      <c r="M32" s="6">
        <f t="shared" si="22"/>
        <v>10</v>
      </c>
      <c r="N32" s="6">
        <f t="shared" si="22"/>
        <v>12</v>
      </c>
      <c r="O32" s="6">
        <f t="shared" si="22"/>
        <v>11</v>
      </c>
      <c r="P32" s="6">
        <f t="shared" si="22"/>
        <v>10</v>
      </c>
      <c r="Q32" s="6">
        <f t="shared" si="22"/>
        <v>10</v>
      </c>
      <c r="R32" s="6">
        <f t="shared" si="22"/>
        <v>8</v>
      </c>
      <c r="S32" s="6">
        <f t="shared" si="22"/>
        <v>9</v>
      </c>
      <c r="T32" s="6">
        <f t="shared" si="22"/>
        <v>10</v>
      </c>
      <c r="U32" s="6">
        <f t="shared" si="22"/>
        <v>11</v>
      </c>
      <c r="V32" s="6">
        <f t="shared" si="22"/>
        <v>12</v>
      </c>
      <c r="W32" s="6">
        <f t="shared" si="22"/>
        <v>11</v>
      </c>
      <c r="X32" s="6">
        <f t="shared" si="22"/>
        <v>11</v>
      </c>
      <c r="Y32" s="6">
        <v>11</v>
      </c>
    </row>
    <row r="33" spans="1:25" s="16" customFormat="1" ht="12" customHeight="1" x14ac:dyDescent="0.2">
      <c r="A33" s="7"/>
      <c r="B33" s="8" t="s">
        <v>23</v>
      </c>
      <c r="C33" s="6">
        <f t="shared" ref="C33:X33" si="23">C140+C141+C142+C145</f>
        <v>5</v>
      </c>
      <c r="D33" s="6">
        <f t="shared" si="23"/>
        <v>5</v>
      </c>
      <c r="E33" s="6">
        <f t="shared" si="23"/>
        <v>5</v>
      </c>
      <c r="F33" s="6">
        <f t="shared" si="23"/>
        <v>4</v>
      </c>
      <c r="G33" s="6">
        <f t="shared" si="23"/>
        <v>4</v>
      </c>
      <c r="H33" s="6">
        <f t="shared" si="23"/>
        <v>4</v>
      </c>
      <c r="I33" s="6">
        <f t="shared" si="23"/>
        <v>4</v>
      </c>
      <c r="J33" s="6">
        <f t="shared" si="23"/>
        <v>6</v>
      </c>
      <c r="K33" s="6">
        <f t="shared" si="23"/>
        <v>7</v>
      </c>
      <c r="L33" s="6">
        <f t="shared" si="23"/>
        <v>7</v>
      </c>
      <c r="M33" s="6">
        <f t="shared" si="23"/>
        <v>6</v>
      </c>
      <c r="N33" s="6">
        <f t="shared" si="23"/>
        <v>6</v>
      </c>
      <c r="O33" s="6">
        <f t="shared" si="23"/>
        <v>5</v>
      </c>
      <c r="P33" s="6">
        <f t="shared" si="23"/>
        <v>4</v>
      </c>
      <c r="Q33" s="6">
        <f t="shared" si="23"/>
        <v>3</v>
      </c>
      <c r="R33" s="6">
        <f t="shared" si="23"/>
        <v>3</v>
      </c>
      <c r="S33" s="6">
        <f t="shared" si="23"/>
        <v>3</v>
      </c>
      <c r="T33" s="6">
        <f t="shared" si="23"/>
        <v>3</v>
      </c>
      <c r="U33" s="6">
        <f t="shared" si="23"/>
        <v>3</v>
      </c>
      <c r="V33" s="6">
        <f t="shared" si="23"/>
        <v>3</v>
      </c>
      <c r="W33" s="6">
        <f t="shared" si="23"/>
        <v>3</v>
      </c>
      <c r="X33" s="6">
        <f t="shared" si="23"/>
        <v>3</v>
      </c>
      <c r="Y33" s="6">
        <v>3</v>
      </c>
    </row>
    <row r="34" spans="1:25" s="16" customFormat="1" ht="12" customHeight="1" x14ac:dyDescent="0.2">
      <c r="A34" s="7"/>
      <c r="B34" s="13" t="s">
        <v>24</v>
      </c>
      <c r="C34" s="11">
        <f t="shared" ref="C34:X34" si="24">C139+C143+C146</f>
        <v>14</v>
      </c>
      <c r="D34" s="11">
        <f t="shared" si="24"/>
        <v>13</v>
      </c>
      <c r="E34" s="11">
        <f t="shared" si="24"/>
        <v>13</v>
      </c>
      <c r="F34" s="11">
        <f t="shared" si="24"/>
        <v>12</v>
      </c>
      <c r="G34" s="11">
        <f t="shared" si="24"/>
        <v>13</v>
      </c>
      <c r="H34" s="11">
        <f t="shared" si="24"/>
        <v>11</v>
      </c>
      <c r="I34" s="11">
        <f t="shared" si="24"/>
        <v>12</v>
      </c>
      <c r="J34" s="11">
        <f t="shared" si="24"/>
        <v>12</v>
      </c>
      <c r="K34" s="11">
        <f t="shared" si="24"/>
        <v>13</v>
      </c>
      <c r="L34" s="11">
        <f t="shared" si="24"/>
        <v>10</v>
      </c>
      <c r="M34" s="11">
        <f t="shared" si="24"/>
        <v>12</v>
      </c>
      <c r="N34" s="11">
        <f t="shared" si="24"/>
        <v>13</v>
      </c>
      <c r="O34" s="11">
        <f t="shared" si="24"/>
        <v>9</v>
      </c>
      <c r="P34" s="11">
        <f t="shared" si="24"/>
        <v>10</v>
      </c>
      <c r="Q34" s="11">
        <f t="shared" si="24"/>
        <v>9</v>
      </c>
      <c r="R34" s="11">
        <f t="shared" si="24"/>
        <v>8</v>
      </c>
      <c r="S34" s="11">
        <f t="shared" si="24"/>
        <v>9</v>
      </c>
      <c r="T34" s="11">
        <f t="shared" si="24"/>
        <v>7</v>
      </c>
      <c r="U34" s="11">
        <f t="shared" si="24"/>
        <v>6</v>
      </c>
      <c r="V34" s="11">
        <f t="shared" si="24"/>
        <v>7</v>
      </c>
      <c r="W34" s="11">
        <f t="shared" si="24"/>
        <v>6</v>
      </c>
      <c r="X34" s="11">
        <f t="shared" si="24"/>
        <v>9</v>
      </c>
      <c r="Y34" s="11">
        <v>7</v>
      </c>
    </row>
    <row r="35" spans="1:25" s="16" customFormat="1" ht="12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19" customFormat="1" ht="12" customHeight="1" x14ac:dyDescent="0.2">
      <c r="A36" s="74" t="s">
        <v>25</v>
      </c>
      <c r="B36" s="74"/>
      <c r="C36" s="5">
        <f t="shared" ref="C36:X36" si="25">C37+C38</f>
        <v>25</v>
      </c>
      <c r="D36" s="5">
        <f t="shared" si="25"/>
        <v>23</v>
      </c>
      <c r="E36" s="5">
        <f t="shared" si="25"/>
        <v>18</v>
      </c>
      <c r="F36" s="5">
        <f t="shared" si="25"/>
        <v>23</v>
      </c>
      <c r="G36" s="5">
        <f t="shared" si="25"/>
        <v>25</v>
      </c>
      <c r="H36" s="5">
        <f t="shared" si="25"/>
        <v>24</v>
      </c>
      <c r="I36" s="5">
        <f t="shared" si="25"/>
        <v>27</v>
      </c>
      <c r="J36" s="5">
        <f t="shared" si="25"/>
        <v>28</v>
      </c>
      <c r="K36" s="5">
        <f t="shared" si="25"/>
        <v>27</v>
      </c>
      <c r="L36" s="5">
        <f t="shared" si="25"/>
        <v>27</v>
      </c>
      <c r="M36" s="5">
        <f t="shared" si="25"/>
        <v>26</v>
      </c>
      <c r="N36" s="5">
        <f t="shared" si="25"/>
        <v>22</v>
      </c>
      <c r="O36" s="5">
        <f t="shared" si="25"/>
        <v>26</v>
      </c>
      <c r="P36" s="5">
        <f t="shared" si="25"/>
        <v>25</v>
      </c>
      <c r="Q36" s="5">
        <f t="shared" si="25"/>
        <v>28</v>
      </c>
      <c r="R36" s="5">
        <f t="shared" si="25"/>
        <v>27</v>
      </c>
      <c r="S36" s="5">
        <f t="shared" si="25"/>
        <v>23</v>
      </c>
      <c r="T36" s="5">
        <f t="shared" si="25"/>
        <v>27</v>
      </c>
      <c r="U36" s="5">
        <f t="shared" si="25"/>
        <v>23</v>
      </c>
      <c r="V36" s="5">
        <f t="shared" si="25"/>
        <v>27</v>
      </c>
      <c r="W36" s="5">
        <f t="shared" si="25"/>
        <v>26</v>
      </c>
      <c r="X36" s="5">
        <f t="shared" si="25"/>
        <v>25</v>
      </c>
      <c r="Y36" s="5">
        <v>21</v>
      </c>
    </row>
    <row r="37" spans="1:25" s="16" customFormat="1" ht="12" customHeight="1" x14ac:dyDescent="0.2">
      <c r="A37" s="72" t="s">
        <v>26</v>
      </c>
      <c r="B37" s="72"/>
      <c r="C37" s="6">
        <f>C149+C150+C153</f>
        <v>19</v>
      </c>
      <c r="D37" s="6">
        <f t="shared" ref="D37:X37" si="26">D149+D150+D153</f>
        <v>16</v>
      </c>
      <c r="E37" s="6">
        <f t="shared" si="26"/>
        <v>11</v>
      </c>
      <c r="F37" s="6">
        <f t="shared" si="26"/>
        <v>14</v>
      </c>
      <c r="G37" s="6">
        <f t="shared" si="26"/>
        <v>17</v>
      </c>
      <c r="H37" s="6">
        <f t="shared" si="26"/>
        <v>16</v>
      </c>
      <c r="I37" s="6">
        <f t="shared" si="26"/>
        <v>19</v>
      </c>
      <c r="J37" s="6">
        <f t="shared" si="26"/>
        <v>21</v>
      </c>
      <c r="K37" s="6">
        <f t="shared" si="26"/>
        <v>19</v>
      </c>
      <c r="L37" s="6">
        <f t="shared" si="26"/>
        <v>19</v>
      </c>
      <c r="M37" s="6">
        <f t="shared" si="26"/>
        <v>18</v>
      </c>
      <c r="N37" s="6">
        <f t="shared" si="26"/>
        <v>14</v>
      </c>
      <c r="O37" s="6">
        <f t="shared" si="26"/>
        <v>18</v>
      </c>
      <c r="P37" s="6">
        <f t="shared" si="26"/>
        <v>20</v>
      </c>
      <c r="Q37" s="6">
        <f t="shared" si="26"/>
        <v>20</v>
      </c>
      <c r="R37" s="6">
        <f t="shared" si="26"/>
        <v>19</v>
      </c>
      <c r="S37" s="6">
        <f t="shared" si="26"/>
        <v>18</v>
      </c>
      <c r="T37" s="6">
        <f t="shared" si="26"/>
        <v>21</v>
      </c>
      <c r="U37" s="6">
        <f t="shared" si="26"/>
        <v>19</v>
      </c>
      <c r="V37" s="6">
        <f t="shared" si="26"/>
        <v>21</v>
      </c>
      <c r="W37" s="6">
        <f t="shared" si="26"/>
        <v>20</v>
      </c>
      <c r="X37" s="6">
        <f t="shared" si="26"/>
        <v>19</v>
      </c>
      <c r="Y37" s="6">
        <v>15</v>
      </c>
    </row>
    <row r="38" spans="1:25" s="16" customFormat="1" ht="12" customHeight="1" x14ac:dyDescent="0.2">
      <c r="A38" s="73" t="s">
        <v>27</v>
      </c>
      <c r="B38" s="73"/>
      <c r="C38" s="11">
        <f>+C151+C154</f>
        <v>6</v>
      </c>
      <c r="D38" s="11">
        <f t="shared" ref="D38:X38" si="27">+D151+D154</f>
        <v>7</v>
      </c>
      <c r="E38" s="11">
        <f t="shared" si="27"/>
        <v>7</v>
      </c>
      <c r="F38" s="11">
        <f t="shared" si="27"/>
        <v>9</v>
      </c>
      <c r="G38" s="11">
        <f t="shared" si="27"/>
        <v>8</v>
      </c>
      <c r="H38" s="11">
        <f t="shared" si="27"/>
        <v>8</v>
      </c>
      <c r="I38" s="11">
        <f t="shared" si="27"/>
        <v>8</v>
      </c>
      <c r="J38" s="11">
        <f t="shared" si="27"/>
        <v>7</v>
      </c>
      <c r="K38" s="11">
        <f t="shared" si="27"/>
        <v>8</v>
      </c>
      <c r="L38" s="11">
        <f t="shared" si="27"/>
        <v>8</v>
      </c>
      <c r="M38" s="11">
        <f t="shared" si="27"/>
        <v>8</v>
      </c>
      <c r="N38" s="11">
        <f t="shared" si="27"/>
        <v>8</v>
      </c>
      <c r="O38" s="11">
        <f t="shared" si="27"/>
        <v>8</v>
      </c>
      <c r="P38" s="11">
        <f t="shared" si="27"/>
        <v>5</v>
      </c>
      <c r="Q38" s="11">
        <f t="shared" si="27"/>
        <v>8</v>
      </c>
      <c r="R38" s="11">
        <f t="shared" si="27"/>
        <v>8</v>
      </c>
      <c r="S38" s="11">
        <f t="shared" si="27"/>
        <v>5</v>
      </c>
      <c r="T38" s="11">
        <f t="shared" si="27"/>
        <v>6</v>
      </c>
      <c r="U38" s="11">
        <f t="shared" si="27"/>
        <v>4</v>
      </c>
      <c r="V38" s="11">
        <f t="shared" si="27"/>
        <v>6</v>
      </c>
      <c r="W38" s="11">
        <f t="shared" si="27"/>
        <v>6</v>
      </c>
      <c r="X38" s="11">
        <f t="shared" si="27"/>
        <v>6</v>
      </c>
      <c r="Y38" s="11">
        <v>6</v>
      </c>
    </row>
    <row r="39" spans="1:25" s="16" customFormat="1" ht="12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9" customFormat="1" ht="12" customHeight="1" x14ac:dyDescent="0.2">
      <c r="A40" s="74" t="s">
        <v>28</v>
      </c>
      <c r="B40" s="74"/>
      <c r="C40" s="5">
        <f t="shared" ref="C40:X40" si="28">C41+C42+C45</f>
        <v>30</v>
      </c>
      <c r="D40" s="5">
        <f t="shared" si="28"/>
        <v>23</v>
      </c>
      <c r="E40" s="5">
        <f t="shared" si="28"/>
        <v>31</v>
      </c>
      <c r="F40" s="5">
        <f t="shared" si="28"/>
        <v>28</v>
      </c>
      <c r="G40" s="5">
        <f t="shared" si="28"/>
        <v>29</v>
      </c>
      <c r="H40" s="5">
        <f t="shared" si="28"/>
        <v>28</v>
      </c>
      <c r="I40" s="5">
        <f t="shared" si="28"/>
        <v>32</v>
      </c>
      <c r="J40" s="5">
        <f t="shared" si="28"/>
        <v>34</v>
      </c>
      <c r="K40" s="5">
        <f t="shared" si="28"/>
        <v>30</v>
      </c>
      <c r="L40" s="5">
        <f t="shared" si="28"/>
        <v>32</v>
      </c>
      <c r="M40" s="5">
        <f t="shared" si="28"/>
        <v>33</v>
      </c>
      <c r="N40" s="5">
        <f t="shared" si="28"/>
        <v>30</v>
      </c>
      <c r="O40" s="5">
        <f t="shared" si="28"/>
        <v>28</v>
      </c>
      <c r="P40" s="5">
        <f t="shared" si="28"/>
        <v>28</v>
      </c>
      <c r="Q40" s="5">
        <f t="shared" si="28"/>
        <v>23</v>
      </c>
      <c r="R40" s="5">
        <f t="shared" si="28"/>
        <v>25</v>
      </c>
      <c r="S40" s="5">
        <f t="shared" si="28"/>
        <v>25</v>
      </c>
      <c r="T40" s="5">
        <f t="shared" si="28"/>
        <v>32</v>
      </c>
      <c r="U40" s="5">
        <f t="shared" si="28"/>
        <v>25</v>
      </c>
      <c r="V40" s="5">
        <f t="shared" si="28"/>
        <v>27</v>
      </c>
      <c r="W40" s="5">
        <f t="shared" si="28"/>
        <v>26</v>
      </c>
      <c r="X40" s="5">
        <f t="shared" si="28"/>
        <v>23</v>
      </c>
      <c r="Y40" s="5">
        <v>25</v>
      </c>
    </row>
    <row r="41" spans="1:25" s="16" customFormat="1" ht="12" customHeight="1" x14ac:dyDescent="0.2">
      <c r="A41" s="72" t="s">
        <v>29</v>
      </c>
      <c r="B41" s="72"/>
      <c r="C41" s="6">
        <f>C80+C81+C84+C85+C86+C88+C90+C91+C94+C95+C99+C100+C104+C106+C108+C109+C114+C115</f>
        <v>12</v>
      </c>
      <c r="D41" s="6">
        <f t="shared" ref="D41:X41" si="29">D80+D81+D84+D85+D86+D88+D90+D91+D94+D95+D99+D100+D104+D106+D108+D109+D114+D115</f>
        <v>7</v>
      </c>
      <c r="E41" s="6">
        <f t="shared" si="29"/>
        <v>9</v>
      </c>
      <c r="F41" s="6">
        <f t="shared" si="29"/>
        <v>7</v>
      </c>
      <c r="G41" s="6">
        <f t="shared" si="29"/>
        <v>7</v>
      </c>
      <c r="H41" s="6">
        <f t="shared" si="29"/>
        <v>7</v>
      </c>
      <c r="I41" s="6">
        <f t="shared" si="29"/>
        <v>9</v>
      </c>
      <c r="J41" s="6">
        <f t="shared" si="29"/>
        <v>7</v>
      </c>
      <c r="K41" s="6">
        <f t="shared" si="29"/>
        <v>6</v>
      </c>
      <c r="L41" s="6">
        <f t="shared" si="29"/>
        <v>7</v>
      </c>
      <c r="M41" s="6">
        <f t="shared" si="29"/>
        <v>7</v>
      </c>
      <c r="N41" s="6">
        <f t="shared" si="29"/>
        <v>7</v>
      </c>
      <c r="O41" s="6">
        <f t="shared" si="29"/>
        <v>7</v>
      </c>
      <c r="P41" s="6">
        <f t="shared" si="29"/>
        <v>7</v>
      </c>
      <c r="Q41" s="6">
        <f t="shared" si="29"/>
        <v>6</v>
      </c>
      <c r="R41" s="6">
        <f t="shared" si="29"/>
        <v>6</v>
      </c>
      <c r="S41" s="6">
        <f t="shared" si="29"/>
        <v>5</v>
      </c>
      <c r="T41" s="6">
        <f t="shared" si="29"/>
        <v>6</v>
      </c>
      <c r="U41" s="6">
        <f t="shared" si="29"/>
        <v>6</v>
      </c>
      <c r="V41" s="6">
        <f t="shared" si="29"/>
        <v>9</v>
      </c>
      <c r="W41" s="6">
        <f t="shared" si="29"/>
        <v>9</v>
      </c>
      <c r="X41" s="6">
        <f t="shared" si="29"/>
        <v>7</v>
      </c>
      <c r="Y41" s="6">
        <v>9</v>
      </c>
    </row>
    <row r="42" spans="1:25" s="16" customFormat="1" ht="12" customHeight="1" x14ac:dyDescent="0.2">
      <c r="A42" s="83" t="s">
        <v>30</v>
      </c>
      <c r="B42" s="83"/>
      <c r="C42" s="6">
        <f t="shared" ref="C42:X42" si="30">C43+C44</f>
        <v>10</v>
      </c>
      <c r="D42" s="6">
        <f t="shared" si="30"/>
        <v>8</v>
      </c>
      <c r="E42" s="6">
        <f t="shared" si="30"/>
        <v>11</v>
      </c>
      <c r="F42" s="6">
        <f t="shared" si="30"/>
        <v>11</v>
      </c>
      <c r="G42" s="6">
        <f t="shared" si="30"/>
        <v>13</v>
      </c>
      <c r="H42" s="6">
        <f t="shared" si="30"/>
        <v>13</v>
      </c>
      <c r="I42" s="6">
        <f t="shared" si="30"/>
        <v>15</v>
      </c>
      <c r="J42" s="6">
        <f t="shared" si="30"/>
        <v>16</v>
      </c>
      <c r="K42" s="6">
        <f t="shared" si="30"/>
        <v>13</v>
      </c>
      <c r="L42" s="6">
        <f t="shared" si="30"/>
        <v>14</v>
      </c>
      <c r="M42" s="6">
        <f t="shared" si="30"/>
        <v>14</v>
      </c>
      <c r="N42" s="6">
        <f t="shared" si="30"/>
        <v>12</v>
      </c>
      <c r="O42" s="6">
        <f t="shared" si="30"/>
        <v>9</v>
      </c>
      <c r="P42" s="6">
        <f t="shared" si="30"/>
        <v>9</v>
      </c>
      <c r="Q42" s="6">
        <f t="shared" si="30"/>
        <v>8</v>
      </c>
      <c r="R42" s="6">
        <f t="shared" si="30"/>
        <v>8</v>
      </c>
      <c r="S42" s="6">
        <f t="shared" si="30"/>
        <v>11</v>
      </c>
      <c r="T42" s="6">
        <f t="shared" si="30"/>
        <v>13</v>
      </c>
      <c r="U42" s="6">
        <f t="shared" si="30"/>
        <v>10</v>
      </c>
      <c r="V42" s="6">
        <f t="shared" si="30"/>
        <v>9</v>
      </c>
      <c r="W42" s="6">
        <f t="shared" si="30"/>
        <v>8</v>
      </c>
      <c r="X42" s="6">
        <f t="shared" si="30"/>
        <v>7</v>
      </c>
      <c r="Y42" s="6">
        <v>8</v>
      </c>
    </row>
    <row r="43" spans="1:25" s="16" customFormat="1" ht="12" customHeight="1" x14ac:dyDescent="0.2">
      <c r="A43" s="13"/>
      <c r="B43" s="8" t="s">
        <v>31</v>
      </c>
      <c r="C43" s="6">
        <f>C74+C98+C89+C152+C93+C96+C110</f>
        <v>3</v>
      </c>
      <c r="D43" s="6">
        <f t="shared" ref="D43:X43" si="31">D74+D98+D89+D152+D93+D96+D110</f>
        <v>2</v>
      </c>
      <c r="E43" s="6">
        <f t="shared" si="31"/>
        <v>3</v>
      </c>
      <c r="F43" s="6">
        <f t="shared" si="31"/>
        <v>3</v>
      </c>
      <c r="G43" s="6">
        <f t="shared" si="31"/>
        <v>5</v>
      </c>
      <c r="H43" s="6">
        <f t="shared" si="31"/>
        <v>5</v>
      </c>
      <c r="I43" s="6">
        <f t="shared" si="31"/>
        <v>7</v>
      </c>
      <c r="J43" s="6">
        <f t="shared" si="31"/>
        <v>7</v>
      </c>
      <c r="K43" s="6">
        <f t="shared" si="31"/>
        <v>5</v>
      </c>
      <c r="L43" s="6">
        <f t="shared" si="31"/>
        <v>6</v>
      </c>
      <c r="M43" s="6">
        <f t="shared" si="31"/>
        <v>6</v>
      </c>
      <c r="N43" s="6">
        <f t="shared" si="31"/>
        <v>5</v>
      </c>
      <c r="O43" s="6">
        <f t="shared" si="31"/>
        <v>5</v>
      </c>
      <c r="P43" s="6">
        <f t="shared" si="31"/>
        <v>6</v>
      </c>
      <c r="Q43" s="6">
        <f t="shared" si="31"/>
        <v>5</v>
      </c>
      <c r="R43" s="6">
        <f t="shared" si="31"/>
        <v>5</v>
      </c>
      <c r="S43" s="6">
        <f t="shared" si="31"/>
        <v>6</v>
      </c>
      <c r="T43" s="6">
        <f t="shared" si="31"/>
        <v>6</v>
      </c>
      <c r="U43" s="6">
        <f t="shared" si="31"/>
        <v>6</v>
      </c>
      <c r="V43" s="6">
        <f t="shared" si="31"/>
        <v>5</v>
      </c>
      <c r="W43" s="6">
        <f t="shared" si="31"/>
        <v>4</v>
      </c>
      <c r="X43" s="6">
        <f t="shared" si="31"/>
        <v>3</v>
      </c>
      <c r="Y43" s="6">
        <v>3</v>
      </c>
    </row>
    <row r="44" spans="1:25" s="16" customFormat="1" ht="12" customHeight="1" x14ac:dyDescent="0.2">
      <c r="A44" s="13"/>
      <c r="B44" s="8" t="s">
        <v>32</v>
      </c>
      <c r="C44" s="6">
        <f>C82+C103+C105</f>
        <v>7</v>
      </c>
      <c r="D44" s="6">
        <f t="shared" ref="D44:X44" si="32">D82+D103+D105</f>
        <v>6</v>
      </c>
      <c r="E44" s="6">
        <f t="shared" si="32"/>
        <v>8</v>
      </c>
      <c r="F44" s="6">
        <f t="shared" si="32"/>
        <v>8</v>
      </c>
      <c r="G44" s="6">
        <f t="shared" si="32"/>
        <v>8</v>
      </c>
      <c r="H44" s="6">
        <f t="shared" si="32"/>
        <v>8</v>
      </c>
      <c r="I44" s="6">
        <f t="shared" si="32"/>
        <v>8</v>
      </c>
      <c r="J44" s="6">
        <f t="shared" si="32"/>
        <v>9</v>
      </c>
      <c r="K44" s="6">
        <f t="shared" si="32"/>
        <v>8</v>
      </c>
      <c r="L44" s="6">
        <f t="shared" si="32"/>
        <v>8</v>
      </c>
      <c r="M44" s="6">
        <f t="shared" si="32"/>
        <v>8</v>
      </c>
      <c r="N44" s="6">
        <f t="shared" si="32"/>
        <v>7</v>
      </c>
      <c r="O44" s="6">
        <f t="shared" si="32"/>
        <v>4</v>
      </c>
      <c r="P44" s="6">
        <f t="shared" si="32"/>
        <v>3</v>
      </c>
      <c r="Q44" s="6">
        <f t="shared" si="32"/>
        <v>3</v>
      </c>
      <c r="R44" s="6">
        <f t="shared" si="32"/>
        <v>3</v>
      </c>
      <c r="S44" s="6">
        <f t="shared" si="32"/>
        <v>5</v>
      </c>
      <c r="T44" s="6">
        <f t="shared" si="32"/>
        <v>7</v>
      </c>
      <c r="U44" s="6">
        <f t="shared" si="32"/>
        <v>4</v>
      </c>
      <c r="V44" s="6">
        <f t="shared" si="32"/>
        <v>4</v>
      </c>
      <c r="W44" s="6">
        <f t="shared" si="32"/>
        <v>4</v>
      </c>
      <c r="X44" s="6">
        <f t="shared" si="32"/>
        <v>4</v>
      </c>
      <c r="Y44" s="6">
        <v>5</v>
      </c>
    </row>
    <row r="45" spans="1:25" s="16" customFormat="1" ht="12" customHeight="1" x14ac:dyDescent="0.2">
      <c r="A45" s="72" t="s">
        <v>33</v>
      </c>
      <c r="B45" s="72"/>
      <c r="C45" s="6">
        <f t="shared" ref="C45:X45" si="33">C46+C47+C48</f>
        <v>8</v>
      </c>
      <c r="D45" s="6">
        <f t="shared" si="33"/>
        <v>8</v>
      </c>
      <c r="E45" s="6">
        <f t="shared" si="33"/>
        <v>11</v>
      </c>
      <c r="F45" s="6">
        <f t="shared" si="33"/>
        <v>10</v>
      </c>
      <c r="G45" s="6">
        <f t="shared" si="33"/>
        <v>9</v>
      </c>
      <c r="H45" s="6">
        <f t="shared" si="33"/>
        <v>8</v>
      </c>
      <c r="I45" s="6">
        <f t="shared" si="33"/>
        <v>8</v>
      </c>
      <c r="J45" s="6">
        <f t="shared" si="33"/>
        <v>11</v>
      </c>
      <c r="K45" s="6">
        <f t="shared" si="33"/>
        <v>11</v>
      </c>
      <c r="L45" s="6">
        <f t="shared" si="33"/>
        <v>11</v>
      </c>
      <c r="M45" s="6">
        <f t="shared" si="33"/>
        <v>12</v>
      </c>
      <c r="N45" s="6">
        <f t="shared" si="33"/>
        <v>11</v>
      </c>
      <c r="O45" s="6">
        <f t="shared" si="33"/>
        <v>12</v>
      </c>
      <c r="P45" s="6">
        <f t="shared" si="33"/>
        <v>12</v>
      </c>
      <c r="Q45" s="6">
        <f t="shared" si="33"/>
        <v>9</v>
      </c>
      <c r="R45" s="6">
        <f t="shared" si="33"/>
        <v>11</v>
      </c>
      <c r="S45" s="6">
        <f t="shared" si="33"/>
        <v>9</v>
      </c>
      <c r="T45" s="6">
        <f t="shared" si="33"/>
        <v>13</v>
      </c>
      <c r="U45" s="6">
        <f t="shared" si="33"/>
        <v>9</v>
      </c>
      <c r="V45" s="6">
        <f t="shared" si="33"/>
        <v>9</v>
      </c>
      <c r="W45" s="6">
        <f t="shared" si="33"/>
        <v>9</v>
      </c>
      <c r="X45" s="6">
        <f t="shared" si="33"/>
        <v>9</v>
      </c>
      <c r="Y45" s="6">
        <v>8</v>
      </c>
    </row>
    <row r="46" spans="1:25" s="16" customFormat="1" ht="12" customHeight="1" x14ac:dyDescent="0.2">
      <c r="A46" s="13"/>
      <c r="B46" s="8" t="s">
        <v>34</v>
      </c>
      <c r="C46" s="6">
        <f>+C70+C71+C79+C97</f>
        <v>7</v>
      </c>
      <c r="D46" s="6">
        <f t="shared" ref="D46:X46" si="34">+D70+D71+D79+D97</f>
        <v>7</v>
      </c>
      <c r="E46" s="6">
        <f t="shared" si="34"/>
        <v>10</v>
      </c>
      <c r="F46" s="6">
        <f t="shared" si="34"/>
        <v>8</v>
      </c>
      <c r="G46" s="6">
        <f t="shared" si="34"/>
        <v>7</v>
      </c>
      <c r="H46" s="6">
        <f t="shared" si="34"/>
        <v>6</v>
      </c>
      <c r="I46" s="6">
        <f t="shared" si="34"/>
        <v>6</v>
      </c>
      <c r="J46" s="6">
        <f t="shared" si="34"/>
        <v>7</v>
      </c>
      <c r="K46" s="6">
        <f t="shared" si="34"/>
        <v>6</v>
      </c>
      <c r="L46" s="6">
        <f t="shared" si="34"/>
        <v>7</v>
      </c>
      <c r="M46" s="6">
        <f t="shared" si="34"/>
        <v>7</v>
      </c>
      <c r="N46" s="6">
        <f t="shared" si="34"/>
        <v>6</v>
      </c>
      <c r="O46" s="6">
        <f t="shared" si="34"/>
        <v>6</v>
      </c>
      <c r="P46" s="6">
        <f t="shared" si="34"/>
        <v>6</v>
      </c>
      <c r="Q46" s="6">
        <f t="shared" si="34"/>
        <v>5</v>
      </c>
      <c r="R46" s="6">
        <f t="shared" si="34"/>
        <v>6</v>
      </c>
      <c r="S46" s="6">
        <f t="shared" si="34"/>
        <v>5</v>
      </c>
      <c r="T46" s="6">
        <f t="shared" si="34"/>
        <v>7</v>
      </c>
      <c r="U46" s="6">
        <f t="shared" si="34"/>
        <v>5</v>
      </c>
      <c r="V46" s="6">
        <f t="shared" si="34"/>
        <v>4</v>
      </c>
      <c r="W46" s="6">
        <f t="shared" si="34"/>
        <v>4</v>
      </c>
      <c r="X46" s="6">
        <f t="shared" si="34"/>
        <v>4</v>
      </c>
      <c r="Y46" s="6">
        <v>4</v>
      </c>
    </row>
    <row r="47" spans="1:25" s="16" customFormat="1" ht="12" customHeight="1" x14ac:dyDescent="0.2">
      <c r="A47" s="13"/>
      <c r="B47" s="8" t="s">
        <v>35</v>
      </c>
      <c r="C47" s="6">
        <f>C73+C75+C87+C102+C107+C111</f>
        <v>1</v>
      </c>
      <c r="D47" s="6">
        <f t="shared" ref="D47:X47" si="35">D73+D75+D87+D102+D107+D111</f>
        <v>1</v>
      </c>
      <c r="E47" s="6">
        <f t="shared" si="35"/>
        <v>1</v>
      </c>
      <c r="F47" s="6">
        <f t="shared" si="35"/>
        <v>1</v>
      </c>
      <c r="G47" s="6">
        <f t="shared" si="35"/>
        <v>1</v>
      </c>
      <c r="H47" s="6">
        <f t="shared" si="35"/>
        <v>1</v>
      </c>
      <c r="I47" s="6">
        <f t="shared" si="35"/>
        <v>1</v>
      </c>
      <c r="J47" s="6">
        <f t="shared" si="35"/>
        <v>2</v>
      </c>
      <c r="K47" s="6">
        <f t="shared" si="35"/>
        <v>4</v>
      </c>
      <c r="L47" s="6">
        <f t="shared" si="35"/>
        <v>3</v>
      </c>
      <c r="M47" s="6">
        <f t="shared" si="35"/>
        <v>4</v>
      </c>
      <c r="N47" s="6">
        <f t="shared" si="35"/>
        <v>4</v>
      </c>
      <c r="O47" s="6">
        <f t="shared" si="35"/>
        <v>5</v>
      </c>
      <c r="P47" s="6">
        <f t="shared" si="35"/>
        <v>5</v>
      </c>
      <c r="Q47" s="6">
        <f t="shared" si="35"/>
        <v>3</v>
      </c>
      <c r="R47" s="6">
        <f t="shared" si="35"/>
        <v>4</v>
      </c>
      <c r="S47" s="6">
        <f t="shared" si="35"/>
        <v>3</v>
      </c>
      <c r="T47" s="6">
        <f t="shared" si="35"/>
        <v>5</v>
      </c>
      <c r="U47" s="6">
        <f t="shared" si="35"/>
        <v>4</v>
      </c>
      <c r="V47" s="6">
        <f t="shared" si="35"/>
        <v>5</v>
      </c>
      <c r="W47" s="6">
        <f t="shared" si="35"/>
        <v>5</v>
      </c>
      <c r="X47" s="6">
        <f t="shared" si="35"/>
        <v>5</v>
      </c>
      <c r="Y47" s="6">
        <v>4</v>
      </c>
    </row>
    <row r="48" spans="1:25" s="16" customFormat="1" ht="12" customHeight="1" x14ac:dyDescent="0.2">
      <c r="A48" s="13"/>
      <c r="B48" s="13" t="s">
        <v>36</v>
      </c>
      <c r="C48" s="11">
        <f>C69+C76+C83+C92+C101+C113</f>
        <v>0</v>
      </c>
      <c r="D48" s="11">
        <f t="shared" ref="D48:X48" si="36">D69+D76+D83+D92+D101+D113</f>
        <v>0</v>
      </c>
      <c r="E48" s="11">
        <f t="shared" si="36"/>
        <v>0</v>
      </c>
      <c r="F48" s="11">
        <f t="shared" si="36"/>
        <v>1</v>
      </c>
      <c r="G48" s="11">
        <f t="shared" si="36"/>
        <v>1</v>
      </c>
      <c r="H48" s="11">
        <f t="shared" si="36"/>
        <v>1</v>
      </c>
      <c r="I48" s="11">
        <f t="shared" si="36"/>
        <v>1</v>
      </c>
      <c r="J48" s="11">
        <f t="shared" si="36"/>
        <v>2</v>
      </c>
      <c r="K48" s="11">
        <f t="shared" si="36"/>
        <v>1</v>
      </c>
      <c r="L48" s="11">
        <f t="shared" si="36"/>
        <v>1</v>
      </c>
      <c r="M48" s="11">
        <f t="shared" si="36"/>
        <v>1</v>
      </c>
      <c r="N48" s="11">
        <f t="shared" si="36"/>
        <v>1</v>
      </c>
      <c r="O48" s="11">
        <f t="shared" si="36"/>
        <v>1</v>
      </c>
      <c r="P48" s="11">
        <f t="shared" si="36"/>
        <v>1</v>
      </c>
      <c r="Q48" s="11">
        <f t="shared" si="36"/>
        <v>1</v>
      </c>
      <c r="R48" s="11">
        <f t="shared" si="36"/>
        <v>1</v>
      </c>
      <c r="S48" s="11">
        <f t="shared" si="36"/>
        <v>1</v>
      </c>
      <c r="T48" s="11">
        <f t="shared" si="36"/>
        <v>1</v>
      </c>
      <c r="U48" s="11">
        <f t="shared" si="36"/>
        <v>0</v>
      </c>
      <c r="V48" s="11">
        <f t="shared" si="36"/>
        <v>0</v>
      </c>
      <c r="W48" s="11">
        <f t="shared" si="36"/>
        <v>0</v>
      </c>
      <c r="X48" s="11">
        <f t="shared" si="36"/>
        <v>0</v>
      </c>
      <c r="Y48" s="11">
        <v>0</v>
      </c>
    </row>
    <row r="49" spans="1:25" s="16" customFormat="1" ht="12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9" customFormat="1" ht="12" customHeight="1" x14ac:dyDescent="0.2">
      <c r="A50" s="74" t="s">
        <v>37</v>
      </c>
      <c r="B50" s="74"/>
      <c r="C50" s="5">
        <f t="shared" ref="C50:X50" si="37">C51+C52+C53</f>
        <v>34</v>
      </c>
      <c r="D50" s="5">
        <f t="shared" si="37"/>
        <v>34</v>
      </c>
      <c r="E50" s="5">
        <f t="shared" si="37"/>
        <v>30</v>
      </c>
      <c r="F50" s="5">
        <f t="shared" si="37"/>
        <v>28</v>
      </c>
      <c r="G50" s="5">
        <f t="shared" si="37"/>
        <v>32</v>
      </c>
      <c r="H50" s="5">
        <f t="shared" si="37"/>
        <v>33</v>
      </c>
      <c r="I50" s="5">
        <f t="shared" si="37"/>
        <v>38</v>
      </c>
      <c r="J50" s="5">
        <f t="shared" si="37"/>
        <v>33</v>
      </c>
      <c r="K50" s="5">
        <f t="shared" si="37"/>
        <v>34</v>
      </c>
      <c r="L50" s="5">
        <f t="shared" si="37"/>
        <v>36</v>
      </c>
      <c r="M50" s="5">
        <f t="shared" si="37"/>
        <v>33</v>
      </c>
      <c r="N50" s="5">
        <f t="shared" si="37"/>
        <v>34</v>
      </c>
      <c r="O50" s="5">
        <f t="shared" si="37"/>
        <v>34</v>
      </c>
      <c r="P50" s="5">
        <f t="shared" si="37"/>
        <v>34</v>
      </c>
      <c r="Q50" s="5">
        <f t="shared" si="37"/>
        <v>35</v>
      </c>
      <c r="R50" s="5">
        <f t="shared" si="37"/>
        <v>33</v>
      </c>
      <c r="S50" s="5">
        <f t="shared" si="37"/>
        <v>30</v>
      </c>
      <c r="T50" s="5">
        <f t="shared" si="37"/>
        <v>29</v>
      </c>
      <c r="U50" s="5">
        <f t="shared" si="37"/>
        <v>26</v>
      </c>
      <c r="V50" s="5">
        <f t="shared" si="37"/>
        <v>26</v>
      </c>
      <c r="W50" s="5">
        <f t="shared" si="37"/>
        <v>24</v>
      </c>
      <c r="X50" s="5">
        <f t="shared" si="37"/>
        <v>27</v>
      </c>
      <c r="Y50" s="5">
        <v>26</v>
      </c>
    </row>
    <row r="51" spans="1:25" s="16" customFormat="1" ht="12" customHeight="1" x14ac:dyDescent="0.2">
      <c r="A51" s="72" t="s">
        <v>38</v>
      </c>
      <c r="B51" s="72"/>
      <c r="C51" s="6">
        <f t="shared" ref="C51:X51" si="38">C56+C59+C62+C66</f>
        <v>1</v>
      </c>
      <c r="D51" s="6">
        <f t="shared" si="38"/>
        <v>2</v>
      </c>
      <c r="E51" s="6">
        <f t="shared" si="38"/>
        <v>2</v>
      </c>
      <c r="F51" s="6">
        <f t="shared" si="38"/>
        <v>2</v>
      </c>
      <c r="G51" s="6">
        <f t="shared" si="38"/>
        <v>2</v>
      </c>
      <c r="H51" s="6">
        <f t="shared" si="38"/>
        <v>2</v>
      </c>
      <c r="I51" s="6">
        <f t="shared" si="38"/>
        <v>2</v>
      </c>
      <c r="J51" s="6">
        <f t="shared" si="38"/>
        <v>2</v>
      </c>
      <c r="K51" s="6">
        <f t="shared" si="38"/>
        <v>2</v>
      </c>
      <c r="L51" s="6">
        <f t="shared" si="38"/>
        <v>2</v>
      </c>
      <c r="M51" s="6">
        <f t="shared" si="38"/>
        <v>1</v>
      </c>
      <c r="N51" s="6">
        <f t="shared" si="38"/>
        <v>1</v>
      </c>
      <c r="O51" s="6">
        <f t="shared" si="38"/>
        <v>1</v>
      </c>
      <c r="P51" s="6">
        <f t="shared" si="38"/>
        <v>1</v>
      </c>
      <c r="Q51" s="6">
        <f t="shared" si="38"/>
        <v>1</v>
      </c>
      <c r="R51" s="6">
        <f t="shared" si="38"/>
        <v>1</v>
      </c>
      <c r="S51" s="6">
        <f t="shared" si="38"/>
        <v>1</v>
      </c>
      <c r="T51" s="6">
        <f t="shared" si="38"/>
        <v>1</v>
      </c>
      <c r="U51" s="6">
        <f t="shared" si="38"/>
        <v>1</v>
      </c>
      <c r="V51" s="6">
        <f t="shared" si="38"/>
        <v>1</v>
      </c>
      <c r="W51" s="6">
        <f t="shared" si="38"/>
        <v>1</v>
      </c>
      <c r="X51" s="6">
        <f t="shared" si="38"/>
        <v>1</v>
      </c>
      <c r="Y51" s="6">
        <v>1</v>
      </c>
    </row>
    <row r="52" spans="1:25" s="16" customFormat="1" ht="12" customHeight="1" x14ac:dyDescent="0.2">
      <c r="A52" s="72" t="s">
        <v>39</v>
      </c>
      <c r="B52" s="72"/>
      <c r="C52" s="6">
        <f>C72+C77+C78+C60+C61+C63+C64+C65+C112</f>
        <v>23</v>
      </c>
      <c r="D52" s="6">
        <f t="shared" ref="D52:X52" si="39">D72+D77+D78+D60+D61+D63+D64+D65+D112</f>
        <v>23</v>
      </c>
      <c r="E52" s="6">
        <f t="shared" si="39"/>
        <v>19</v>
      </c>
      <c r="F52" s="6">
        <f t="shared" si="39"/>
        <v>18</v>
      </c>
      <c r="G52" s="6">
        <f t="shared" si="39"/>
        <v>18</v>
      </c>
      <c r="H52" s="6">
        <f t="shared" si="39"/>
        <v>19</v>
      </c>
      <c r="I52" s="6">
        <f t="shared" si="39"/>
        <v>22</v>
      </c>
      <c r="J52" s="6">
        <f t="shared" si="39"/>
        <v>21</v>
      </c>
      <c r="K52" s="6">
        <f t="shared" si="39"/>
        <v>21</v>
      </c>
      <c r="L52" s="6">
        <f t="shared" si="39"/>
        <v>23</v>
      </c>
      <c r="M52" s="6">
        <f t="shared" si="39"/>
        <v>21</v>
      </c>
      <c r="N52" s="6">
        <f t="shared" si="39"/>
        <v>23</v>
      </c>
      <c r="O52" s="6">
        <f t="shared" si="39"/>
        <v>24</v>
      </c>
      <c r="P52" s="6">
        <f t="shared" si="39"/>
        <v>25</v>
      </c>
      <c r="Q52" s="6">
        <f t="shared" si="39"/>
        <v>26</v>
      </c>
      <c r="R52" s="6">
        <f t="shared" si="39"/>
        <v>25</v>
      </c>
      <c r="S52" s="6">
        <f t="shared" si="39"/>
        <v>25</v>
      </c>
      <c r="T52" s="6">
        <f t="shared" si="39"/>
        <v>20</v>
      </c>
      <c r="U52" s="6">
        <f t="shared" si="39"/>
        <v>21</v>
      </c>
      <c r="V52" s="6">
        <f t="shared" si="39"/>
        <v>20</v>
      </c>
      <c r="W52" s="6">
        <f t="shared" si="39"/>
        <v>18</v>
      </c>
      <c r="X52" s="6">
        <f t="shared" si="39"/>
        <v>19</v>
      </c>
      <c r="Y52" s="6">
        <v>18</v>
      </c>
    </row>
    <row r="53" spans="1:25" s="16" customFormat="1" ht="12" customHeight="1" x14ac:dyDescent="0.2">
      <c r="A53" s="73" t="s">
        <v>40</v>
      </c>
      <c r="B53" s="73"/>
      <c r="C53" s="11">
        <f>C58+C57</f>
        <v>10</v>
      </c>
      <c r="D53" s="11">
        <f t="shared" ref="D53:X53" si="40">D58+D57</f>
        <v>9</v>
      </c>
      <c r="E53" s="11">
        <f t="shared" si="40"/>
        <v>9</v>
      </c>
      <c r="F53" s="11">
        <f t="shared" si="40"/>
        <v>8</v>
      </c>
      <c r="G53" s="11">
        <f t="shared" si="40"/>
        <v>12</v>
      </c>
      <c r="H53" s="11">
        <f t="shared" si="40"/>
        <v>12</v>
      </c>
      <c r="I53" s="11">
        <f t="shared" si="40"/>
        <v>14</v>
      </c>
      <c r="J53" s="11">
        <f t="shared" si="40"/>
        <v>10</v>
      </c>
      <c r="K53" s="11">
        <f t="shared" si="40"/>
        <v>11</v>
      </c>
      <c r="L53" s="11">
        <f t="shared" si="40"/>
        <v>11</v>
      </c>
      <c r="M53" s="11">
        <f t="shared" si="40"/>
        <v>11</v>
      </c>
      <c r="N53" s="11">
        <f t="shared" si="40"/>
        <v>10</v>
      </c>
      <c r="O53" s="11">
        <f t="shared" si="40"/>
        <v>9</v>
      </c>
      <c r="P53" s="11">
        <f t="shared" si="40"/>
        <v>8</v>
      </c>
      <c r="Q53" s="11">
        <f t="shared" si="40"/>
        <v>8</v>
      </c>
      <c r="R53" s="11">
        <f t="shared" si="40"/>
        <v>7</v>
      </c>
      <c r="S53" s="11">
        <f t="shared" si="40"/>
        <v>4</v>
      </c>
      <c r="T53" s="11">
        <f t="shared" si="40"/>
        <v>8</v>
      </c>
      <c r="U53" s="11">
        <f t="shared" si="40"/>
        <v>4</v>
      </c>
      <c r="V53" s="11">
        <f t="shared" si="40"/>
        <v>5</v>
      </c>
      <c r="W53" s="11">
        <f t="shared" si="40"/>
        <v>5</v>
      </c>
      <c r="X53" s="11">
        <f t="shared" si="40"/>
        <v>7</v>
      </c>
      <c r="Y53" s="11">
        <v>7</v>
      </c>
    </row>
    <row r="54" spans="1:25" s="16" customFormat="1" ht="12" customHeight="1" x14ac:dyDescent="0.2">
      <c r="A54" s="9"/>
      <c r="B54" s="6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16" customFormat="1" ht="12" customHeight="1" x14ac:dyDescent="0.2">
      <c r="A55" s="84" t="s">
        <v>41</v>
      </c>
      <c r="B55" s="84"/>
      <c r="C55" s="4">
        <f t="shared" ref="C55:X55" si="41">SUM(C56:C66)</f>
        <v>32</v>
      </c>
      <c r="D55" s="4">
        <f t="shared" si="41"/>
        <v>31</v>
      </c>
      <c r="E55" s="4">
        <f t="shared" si="41"/>
        <v>26</v>
      </c>
      <c r="F55" s="4">
        <f t="shared" si="41"/>
        <v>24</v>
      </c>
      <c r="G55" s="4">
        <f t="shared" si="41"/>
        <v>29</v>
      </c>
      <c r="H55" s="4">
        <f t="shared" si="41"/>
        <v>30</v>
      </c>
      <c r="I55" s="4">
        <f t="shared" si="41"/>
        <v>34</v>
      </c>
      <c r="J55" s="4">
        <f t="shared" si="41"/>
        <v>30</v>
      </c>
      <c r="K55" s="4">
        <f t="shared" si="41"/>
        <v>31</v>
      </c>
      <c r="L55" s="4">
        <f t="shared" si="41"/>
        <v>32</v>
      </c>
      <c r="M55" s="4">
        <f t="shared" si="41"/>
        <v>28</v>
      </c>
      <c r="N55" s="4">
        <f t="shared" si="41"/>
        <v>29</v>
      </c>
      <c r="O55" s="4">
        <f t="shared" si="41"/>
        <v>29</v>
      </c>
      <c r="P55" s="4">
        <f t="shared" si="41"/>
        <v>30</v>
      </c>
      <c r="Q55" s="4">
        <f t="shared" si="41"/>
        <v>31</v>
      </c>
      <c r="R55" s="4">
        <f t="shared" si="41"/>
        <v>28</v>
      </c>
      <c r="S55" s="4">
        <f t="shared" si="41"/>
        <v>25</v>
      </c>
      <c r="T55" s="4">
        <f t="shared" si="41"/>
        <v>25</v>
      </c>
      <c r="U55" s="4">
        <f t="shared" si="41"/>
        <v>22</v>
      </c>
      <c r="V55" s="4">
        <f t="shared" si="41"/>
        <v>22</v>
      </c>
      <c r="W55" s="4">
        <f t="shared" si="41"/>
        <v>20</v>
      </c>
      <c r="X55" s="4">
        <f t="shared" si="41"/>
        <v>23</v>
      </c>
      <c r="Y55" s="4">
        <v>22</v>
      </c>
    </row>
    <row r="56" spans="1:25" s="16" customFormat="1" ht="12" customHeight="1" x14ac:dyDescent="0.2">
      <c r="A56" s="72" t="s">
        <v>42</v>
      </c>
      <c r="B56" s="72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</row>
    <row r="57" spans="1:25" s="16" customFormat="1" ht="12" customHeight="1" x14ac:dyDescent="0.2">
      <c r="A57" s="72" t="s">
        <v>43</v>
      </c>
      <c r="B57" s="72"/>
      <c r="C57" s="6">
        <v>6</v>
      </c>
      <c r="D57" s="6">
        <v>6</v>
      </c>
      <c r="E57" s="6">
        <v>6</v>
      </c>
      <c r="F57" s="6">
        <v>6</v>
      </c>
      <c r="G57" s="6">
        <v>8</v>
      </c>
      <c r="H57" s="6">
        <v>8</v>
      </c>
      <c r="I57" s="6">
        <v>10</v>
      </c>
      <c r="J57" s="6">
        <v>7</v>
      </c>
      <c r="K57" s="6">
        <v>7</v>
      </c>
      <c r="L57" s="6">
        <v>7</v>
      </c>
      <c r="M57" s="6">
        <v>7</v>
      </c>
      <c r="N57" s="6">
        <v>7</v>
      </c>
      <c r="O57" s="6">
        <v>7</v>
      </c>
      <c r="P57" s="6">
        <v>6</v>
      </c>
      <c r="Q57" s="6">
        <v>6</v>
      </c>
      <c r="R57" s="6">
        <v>5</v>
      </c>
      <c r="S57" s="6">
        <v>2</v>
      </c>
      <c r="T57" s="6">
        <v>4</v>
      </c>
      <c r="U57" s="6">
        <v>2</v>
      </c>
      <c r="V57" s="6">
        <v>3</v>
      </c>
      <c r="W57" s="6">
        <v>3</v>
      </c>
      <c r="X57" s="6">
        <v>4</v>
      </c>
      <c r="Y57" s="6">
        <v>4</v>
      </c>
    </row>
    <row r="58" spans="1:25" s="16" customFormat="1" ht="12" customHeight="1" x14ac:dyDescent="0.2">
      <c r="A58" s="72" t="s">
        <v>44</v>
      </c>
      <c r="B58" s="72"/>
      <c r="C58" s="6">
        <v>4</v>
      </c>
      <c r="D58" s="6">
        <v>3</v>
      </c>
      <c r="E58" s="6">
        <v>3</v>
      </c>
      <c r="F58" s="6">
        <v>2</v>
      </c>
      <c r="G58" s="6">
        <v>4</v>
      </c>
      <c r="H58" s="6">
        <v>4</v>
      </c>
      <c r="I58" s="6">
        <v>4</v>
      </c>
      <c r="J58" s="6">
        <v>3</v>
      </c>
      <c r="K58" s="6">
        <v>4</v>
      </c>
      <c r="L58" s="6">
        <v>4</v>
      </c>
      <c r="M58" s="6">
        <v>4</v>
      </c>
      <c r="N58" s="6">
        <v>3</v>
      </c>
      <c r="O58" s="6">
        <v>2</v>
      </c>
      <c r="P58" s="6">
        <v>2</v>
      </c>
      <c r="Q58" s="6">
        <v>2</v>
      </c>
      <c r="R58" s="6">
        <v>2</v>
      </c>
      <c r="S58" s="6">
        <v>2</v>
      </c>
      <c r="T58" s="6">
        <v>4</v>
      </c>
      <c r="U58" s="6">
        <v>2</v>
      </c>
      <c r="V58" s="6">
        <v>2</v>
      </c>
      <c r="W58" s="6">
        <v>2</v>
      </c>
      <c r="X58" s="6">
        <v>3</v>
      </c>
      <c r="Y58" s="6">
        <v>3</v>
      </c>
    </row>
    <row r="59" spans="1:25" s="16" customFormat="1" ht="12" customHeight="1" x14ac:dyDescent="0.2">
      <c r="A59" s="72" t="s">
        <v>45</v>
      </c>
      <c r="B59" s="72"/>
      <c r="C59" s="6">
        <v>1</v>
      </c>
      <c r="D59" s="6">
        <v>2</v>
      </c>
      <c r="E59" s="6">
        <v>2</v>
      </c>
      <c r="F59" s="6">
        <v>2</v>
      </c>
      <c r="G59" s="6">
        <v>2</v>
      </c>
      <c r="H59" s="6">
        <v>2</v>
      </c>
      <c r="I59" s="6">
        <v>2</v>
      </c>
      <c r="J59" s="6">
        <v>2</v>
      </c>
      <c r="K59" s="6">
        <v>2</v>
      </c>
      <c r="L59" s="6">
        <v>2</v>
      </c>
      <c r="M59" s="6">
        <v>1</v>
      </c>
      <c r="N59" s="6">
        <v>1</v>
      </c>
      <c r="O59" s="6">
        <v>1</v>
      </c>
      <c r="P59" s="6">
        <v>1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</row>
    <row r="60" spans="1:25" s="16" customFormat="1" ht="12" customHeight="1" x14ac:dyDescent="0.2">
      <c r="A60" s="72" t="s">
        <v>46</v>
      </c>
      <c r="B60" s="72"/>
      <c r="C60" s="6">
        <v>2</v>
      </c>
      <c r="D60" s="6">
        <v>1</v>
      </c>
      <c r="E60" s="6">
        <v>1</v>
      </c>
      <c r="F60" s="6">
        <v>1</v>
      </c>
      <c r="G60" s="6">
        <v>1</v>
      </c>
      <c r="H60" s="6">
        <v>1</v>
      </c>
      <c r="I60" s="6">
        <v>1</v>
      </c>
      <c r="J60" s="6">
        <v>1</v>
      </c>
      <c r="K60" s="6">
        <v>1</v>
      </c>
      <c r="L60" s="6">
        <v>1</v>
      </c>
      <c r="M60" s="6">
        <v>1</v>
      </c>
      <c r="N60" s="6">
        <v>1</v>
      </c>
      <c r="O60" s="6">
        <v>1</v>
      </c>
      <c r="P60" s="6">
        <v>2</v>
      </c>
      <c r="Q60" s="6">
        <v>2</v>
      </c>
      <c r="R60" s="6">
        <v>2</v>
      </c>
      <c r="S60" s="6">
        <v>2</v>
      </c>
      <c r="T60" s="6">
        <v>2</v>
      </c>
      <c r="U60" s="6">
        <v>2</v>
      </c>
      <c r="V60" s="6">
        <v>2</v>
      </c>
      <c r="W60" s="6">
        <v>1</v>
      </c>
      <c r="X60" s="6">
        <v>1</v>
      </c>
      <c r="Y60" s="6">
        <v>1</v>
      </c>
    </row>
    <row r="61" spans="1:25" s="16" customFormat="1" ht="12" customHeight="1" x14ac:dyDescent="0.2">
      <c r="A61" s="72" t="s">
        <v>47</v>
      </c>
      <c r="B61" s="72"/>
      <c r="C61" s="6">
        <v>11</v>
      </c>
      <c r="D61" s="6">
        <v>11</v>
      </c>
      <c r="E61" s="6">
        <v>9</v>
      </c>
      <c r="F61" s="6">
        <v>9</v>
      </c>
      <c r="G61" s="6">
        <v>10</v>
      </c>
      <c r="H61" s="6">
        <v>10</v>
      </c>
      <c r="I61" s="6">
        <v>10</v>
      </c>
      <c r="J61" s="6">
        <v>11</v>
      </c>
      <c r="K61" s="6">
        <v>10</v>
      </c>
      <c r="L61" s="6">
        <v>10</v>
      </c>
      <c r="M61" s="6">
        <v>11</v>
      </c>
      <c r="N61" s="6">
        <v>13</v>
      </c>
      <c r="O61" s="6">
        <v>12</v>
      </c>
      <c r="P61" s="6">
        <v>13</v>
      </c>
      <c r="Q61" s="6">
        <v>14</v>
      </c>
      <c r="R61" s="6">
        <v>12</v>
      </c>
      <c r="S61" s="6">
        <v>12</v>
      </c>
      <c r="T61" s="6">
        <v>9</v>
      </c>
      <c r="U61" s="6">
        <v>9</v>
      </c>
      <c r="V61" s="6">
        <v>8</v>
      </c>
      <c r="W61" s="6">
        <v>8</v>
      </c>
      <c r="X61" s="6">
        <v>8</v>
      </c>
      <c r="Y61" s="6">
        <v>9</v>
      </c>
    </row>
    <row r="62" spans="1:25" s="16" customFormat="1" ht="12" customHeight="1" x14ac:dyDescent="0.2">
      <c r="A62" s="72" t="s">
        <v>48</v>
      </c>
      <c r="B62" s="72"/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</row>
    <row r="63" spans="1:25" s="16" customFormat="1" ht="12" customHeight="1" x14ac:dyDescent="0.2">
      <c r="A63" s="72" t="s">
        <v>49</v>
      </c>
      <c r="B63" s="72"/>
      <c r="C63" s="6">
        <v>5</v>
      </c>
      <c r="D63" s="6">
        <v>6</v>
      </c>
      <c r="E63" s="6">
        <v>4</v>
      </c>
      <c r="F63" s="6">
        <v>3</v>
      </c>
      <c r="G63" s="6">
        <v>3</v>
      </c>
      <c r="H63" s="6">
        <v>3</v>
      </c>
      <c r="I63" s="6">
        <v>4</v>
      </c>
      <c r="J63" s="6">
        <v>3</v>
      </c>
      <c r="K63" s="6">
        <v>3</v>
      </c>
      <c r="L63" s="6">
        <v>4</v>
      </c>
      <c r="M63" s="6">
        <v>1</v>
      </c>
      <c r="N63" s="6">
        <v>1</v>
      </c>
      <c r="O63" s="6">
        <v>3</v>
      </c>
      <c r="P63" s="6">
        <v>3</v>
      </c>
      <c r="Q63" s="6">
        <v>3</v>
      </c>
      <c r="R63" s="6">
        <v>2</v>
      </c>
      <c r="S63" s="6">
        <v>3</v>
      </c>
      <c r="T63" s="6">
        <v>2</v>
      </c>
      <c r="U63" s="6">
        <v>3</v>
      </c>
      <c r="V63" s="6">
        <v>3</v>
      </c>
      <c r="W63" s="6">
        <v>2</v>
      </c>
      <c r="X63" s="6">
        <v>3</v>
      </c>
      <c r="Y63" s="6">
        <v>3</v>
      </c>
    </row>
    <row r="64" spans="1:25" s="16" customFormat="1" ht="12" customHeight="1" x14ac:dyDescent="0.2">
      <c r="A64" s="72" t="s">
        <v>50</v>
      </c>
      <c r="B64" s="72"/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</row>
    <row r="65" spans="1:25" s="16" customFormat="1" ht="12" customHeight="1" x14ac:dyDescent="0.2">
      <c r="A65" s="72" t="s">
        <v>51</v>
      </c>
      <c r="B65" s="72"/>
      <c r="C65" s="6">
        <v>3</v>
      </c>
      <c r="D65" s="6">
        <v>2</v>
      </c>
      <c r="E65" s="6">
        <v>1</v>
      </c>
      <c r="F65" s="6">
        <v>1</v>
      </c>
      <c r="G65" s="6">
        <v>1</v>
      </c>
      <c r="H65" s="6">
        <v>2</v>
      </c>
      <c r="I65" s="6">
        <v>3</v>
      </c>
      <c r="J65" s="6">
        <v>3</v>
      </c>
      <c r="K65" s="6">
        <v>4</v>
      </c>
      <c r="L65" s="6">
        <v>4</v>
      </c>
      <c r="M65" s="6">
        <v>3</v>
      </c>
      <c r="N65" s="6">
        <v>3</v>
      </c>
      <c r="O65" s="6">
        <v>3</v>
      </c>
      <c r="P65" s="6">
        <v>3</v>
      </c>
      <c r="Q65" s="6">
        <v>3</v>
      </c>
      <c r="R65" s="6">
        <v>4</v>
      </c>
      <c r="S65" s="6">
        <v>3</v>
      </c>
      <c r="T65" s="6">
        <v>3</v>
      </c>
      <c r="U65" s="6">
        <v>3</v>
      </c>
      <c r="V65" s="6">
        <v>3</v>
      </c>
      <c r="W65" s="6">
        <v>3</v>
      </c>
      <c r="X65" s="6">
        <v>3</v>
      </c>
      <c r="Y65" s="6">
        <v>1</v>
      </c>
    </row>
    <row r="66" spans="1:25" s="16" customFormat="1" ht="12" customHeight="1" x14ac:dyDescent="0.2">
      <c r="A66" s="73" t="s">
        <v>52</v>
      </c>
      <c r="B66" s="73"/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</row>
    <row r="67" spans="1:25" s="16" customFormat="1" ht="12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s="16" customFormat="1" ht="12" customHeight="1" x14ac:dyDescent="0.2">
      <c r="A68" s="74" t="s">
        <v>53</v>
      </c>
      <c r="B68" s="74"/>
      <c r="C68" s="5">
        <f>SUM(C69:C115)</f>
        <v>31</v>
      </c>
      <c r="D68" s="5">
        <f t="shared" ref="D68:X68" si="42">SUM(D69:D115)</f>
        <v>25</v>
      </c>
      <c r="E68" s="5">
        <f t="shared" si="42"/>
        <v>34</v>
      </c>
      <c r="F68" s="5">
        <f t="shared" si="42"/>
        <v>31</v>
      </c>
      <c r="G68" s="5">
        <f t="shared" si="42"/>
        <v>31</v>
      </c>
      <c r="H68" s="5">
        <f t="shared" si="42"/>
        <v>30</v>
      </c>
      <c r="I68" s="5">
        <f t="shared" si="42"/>
        <v>35</v>
      </c>
      <c r="J68" s="5">
        <f t="shared" si="42"/>
        <v>35</v>
      </c>
      <c r="K68" s="5">
        <f t="shared" si="42"/>
        <v>31</v>
      </c>
      <c r="L68" s="5">
        <f t="shared" si="42"/>
        <v>34</v>
      </c>
      <c r="M68" s="5">
        <f t="shared" si="42"/>
        <v>36</v>
      </c>
      <c r="N68" s="5">
        <f t="shared" si="42"/>
        <v>33</v>
      </c>
      <c r="O68" s="5">
        <f t="shared" si="42"/>
        <v>31</v>
      </c>
      <c r="P68" s="5">
        <f t="shared" si="42"/>
        <v>30</v>
      </c>
      <c r="Q68" s="5">
        <f t="shared" si="42"/>
        <v>26</v>
      </c>
      <c r="R68" s="5">
        <f t="shared" si="42"/>
        <v>29</v>
      </c>
      <c r="S68" s="5">
        <f t="shared" si="42"/>
        <v>29</v>
      </c>
      <c r="T68" s="5">
        <f t="shared" si="42"/>
        <v>35</v>
      </c>
      <c r="U68" s="5">
        <f t="shared" si="42"/>
        <v>28</v>
      </c>
      <c r="V68" s="5">
        <f t="shared" si="42"/>
        <v>30</v>
      </c>
      <c r="W68" s="5">
        <f t="shared" si="42"/>
        <v>30</v>
      </c>
      <c r="X68" s="5">
        <f t="shared" si="42"/>
        <v>27</v>
      </c>
      <c r="Y68" s="5">
        <v>29</v>
      </c>
    </row>
    <row r="69" spans="1:25" s="16" customFormat="1" ht="12" customHeight="1" x14ac:dyDescent="0.2">
      <c r="A69" s="72" t="s">
        <v>54</v>
      </c>
      <c r="B69" s="72"/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1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6">
        <v>1</v>
      </c>
      <c r="S69" s="6">
        <v>1</v>
      </c>
      <c r="T69" s="6">
        <v>1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</row>
    <row r="70" spans="1:25" s="16" customFormat="1" ht="12" customHeight="1" x14ac:dyDescent="0.2">
      <c r="A70" s="72" t="s">
        <v>55</v>
      </c>
      <c r="B70" s="72"/>
      <c r="C70" s="6">
        <v>4</v>
      </c>
      <c r="D70" s="6">
        <v>2</v>
      </c>
      <c r="E70" s="6">
        <v>3</v>
      </c>
      <c r="F70" s="6">
        <v>2</v>
      </c>
      <c r="G70" s="6">
        <v>2</v>
      </c>
      <c r="H70" s="6">
        <v>2</v>
      </c>
      <c r="I70" s="6">
        <v>2</v>
      </c>
      <c r="J70" s="6">
        <v>2</v>
      </c>
      <c r="K70" s="6">
        <v>2</v>
      </c>
      <c r="L70" s="6">
        <v>2</v>
      </c>
      <c r="M70" s="6">
        <v>2</v>
      </c>
      <c r="N70" s="6">
        <v>1</v>
      </c>
      <c r="O70" s="6">
        <v>1</v>
      </c>
      <c r="P70" s="6">
        <v>1</v>
      </c>
      <c r="Q70" s="6">
        <v>1</v>
      </c>
      <c r="R70" s="6">
        <v>2</v>
      </c>
      <c r="S70" s="6">
        <v>2</v>
      </c>
      <c r="T70" s="6">
        <v>3</v>
      </c>
      <c r="U70" s="6">
        <v>2</v>
      </c>
      <c r="V70" s="6">
        <v>2</v>
      </c>
      <c r="W70" s="6">
        <v>2</v>
      </c>
      <c r="X70" s="6">
        <v>2</v>
      </c>
      <c r="Y70" s="6">
        <v>2</v>
      </c>
    </row>
    <row r="71" spans="1:25" s="16" customFormat="1" ht="12" customHeight="1" x14ac:dyDescent="0.2">
      <c r="A71" s="72" t="s">
        <v>56</v>
      </c>
      <c r="B71" s="72"/>
      <c r="C71" s="6">
        <v>1</v>
      </c>
      <c r="D71" s="6">
        <v>1</v>
      </c>
      <c r="E71" s="6">
        <v>1</v>
      </c>
      <c r="F71" s="6">
        <v>1</v>
      </c>
      <c r="G71" s="6">
        <v>1</v>
      </c>
      <c r="H71" s="6">
        <v>0</v>
      </c>
      <c r="I71" s="6">
        <v>0</v>
      </c>
      <c r="J71" s="6">
        <v>1</v>
      </c>
      <c r="K71" s="6">
        <v>1</v>
      </c>
      <c r="L71" s="6">
        <v>1</v>
      </c>
      <c r="M71" s="6">
        <v>1</v>
      </c>
      <c r="N71" s="6">
        <v>1</v>
      </c>
      <c r="O71" s="6">
        <v>1</v>
      </c>
      <c r="P71" s="6">
        <v>1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</row>
    <row r="72" spans="1:25" s="16" customFormat="1" ht="12" customHeight="1" x14ac:dyDescent="0.2">
      <c r="A72" s="72" t="s">
        <v>57</v>
      </c>
      <c r="B72" s="72"/>
      <c r="C72" s="6">
        <v>2</v>
      </c>
      <c r="D72" s="6">
        <v>3</v>
      </c>
      <c r="E72" s="6">
        <v>3</v>
      </c>
      <c r="F72" s="6">
        <v>3</v>
      </c>
      <c r="G72" s="6">
        <v>2</v>
      </c>
      <c r="H72" s="6">
        <v>3</v>
      </c>
      <c r="I72" s="6">
        <v>4</v>
      </c>
      <c r="J72" s="6">
        <v>3</v>
      </c>
      <c r="K72" s="6">
        <v>3</v>
      </c>
      <c r="L72" s="6">
        <v>4</v>
      </c>
      <c r="M72" s="6">
        <v>5</v>
      </c>
      <c r="N72" s="6">
        <v>5</v>
      </c>
      <c r="O72" s="6">
        <v>5</v>
      </c>
      <c r="P72" s="6">
        <v>4</v>
      </c>
      <c r="Q72" s="6">
        <v>4</v>
      </c>
      <c r="R72" s="6">
        <v>5</v>
      </c>
      <c r="S72" s="6">
        <v>5</v>
      </c>
      <c r="T72" s="6">
        <v>4</v>
      </c>
      <c r="U72" s="6">
        <v>4</v>
      </c>
      <c r="V72" s="6">
        <v>4</v>
      </c>
      <c r="W72" s="6">
        <v>4</v>
      </c>
      <c r="X72" s="6">
        <v>4</v>
      </c>
      <c r="Y72" s="6">
        <v>4</v>
      </c>
    </row>
    <row r="73" spans="1:25" s="16" customFormat="1" ht="12" customHeight="1" x14ac:dyDescent="0.2">
      <c r="A73" s="72" t="s">
        <v>58</v>
      </c>
      <c r="B73" s="72"/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</row>
    <row r="74" spans="1:25" s="16" customFormat="1" ht="12" customHeight="1" x14ac:dyDescent="0.2">
      <c r="A74" s="72" t="s">
        <v>59</v>
      </c>
      <c r="B74" s="72"/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1</v>
      </c>
      <c r="M74" s="6">
        <v>1</v>
      </c>
      <c r="N74" s="6">
        <v>1</v>
      </c>
      <c r="O74" s="6">
        <v>1</v>
      </c>
      <c r="P74" s="6">
        <v>2</v>
      </c>
      <c r="Q74" s="6">
        <v>2</v>
      </c>
      <c r="R74" s="6">
        <v>2</v>
      </c>
      <c r="S74" s="6">
        <v>2</v>
      </c>
      <c r="T74" s="6">
        <v>2</v>
      </c>
      <c r="U74" s="6">
        <v>2</v>
      </c>
      <c r="V74" s="6">
        <v>1</v>
      </c>
      <c r="W74" s="6">
        <v>1</v>
      </c>
      <c r="X74" s="6">
        <v>1</v>
      </c>
      <c r="Y74" s="6">
        <v>1</v>
      </c>
    </row>
    <row r="75" spans="1:25" s="16" customFormat="1" ht="12" customHeight="1" x14ac:dyDescent="0.2">
      <c r="A75" s="72" t="s">
        <v>60</v>
      </c>
      <c r="B75" s="72"/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1</v>
      </c>
      <c r="K75" s="6">
        <v>2</v>
      </c>
      <c r="L75" s="6">
        <v>2</v>
      </c>
      <c r="M75" s="6">
        <v>2</v>
      </c>
      <c r="N75" s="6">
        <v>2</v>
      </c>
      <c r="O75" s="6">
        <v>2</v>
      </c>
      <c r="P75" s="6">
        <v>2</v>
      </c>
      <c r="Q75" s="6">
        <v>2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0</v>
      </c>
    </row>
    <row r="76" spans="1:25" s="16" customFormat="1" ht="12" customHeight="1" x14ac:dyDescent="0.2">
      <c r="A76" s="72" t="s">
        <v>61</v>
      </c>
      <c r="B76" s="72"/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</row>
    <row r="77" spans="1:25" s="16" customFormat="1" ht="12" customHeight="1" x14ac:dyDescent="0.2">
      <c r="A77" s="72" t="s">
        <v>62</v>
      </c>
      <c r="B77" s="72"/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</row>
    <row r="78" spans="1:25" s="16" customFormat="1" ht="12" customHeight="1" x14ac:dyDescent="0.2">
      <c r="A78" s="72" t="s">
        <v>63</v>
      </c>
      <c r="B78" s="72"/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</row>
    <row r="79" spans="1:25" s="16" customFormat="1" ht="12" customHeight="1" x14ac:dyDescent="0.2">
      <c r="A79" s="72" t="s">
        <v>64</v>
      </c>
      <c r="B79" s="72"/>
      <c r="C79" s="6">
        <v>1</v>
      </c>
      <c r="D79" s="6">
        <v>2</v>
      </c>
      <c r="E79" s="6">
        <v>3</v>
      </c>
      <c r="F79" s="6">
        <v>2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1</v>
      </c>
      <c r="N79" s="6">
        <v>1</v>
      </c>
      <c r="O79" s="6">
        <v>1</v>
      </c>
      <c r="P79" s="6">
        <v>1</v>
      </c>
      <c r="Q79" s="6">
        <v>1</v>
      </c>
      <c r="R79" s="6">
        <v>1</v>
      </c>
      <c r="S79" s="6">
        <v>0</v>
      </c>
      <c r="T79" s="6">
        <v>1</v>
      </c>
      <c r="U79" s="6">
        <v>1</v>
      </c>
      <c r="V79" s="6">
        <v>0</v>
      </c>
      <c r="W79" s="6">
        <v>0</v>
      </c>
      <c r="X79" s="6">
        <v>0</v>
      </c>
      <c r="Y79" s="6">
        <v>0</v>
      </c>
    </row>
    <row r="80" spans="1:25" s="16" customFormat="1" ht="12" customHeight="1" x14ac:dyDescent="0.2">
      <c r="A80" s="72" t="s">
        <v>65</v>
      </c>
      <c r="B80" s="72"/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</row>
    <row r="81" spans="1:25" s="16" customFormat="1" ht="12" customHeight="1" x14ac:dyDescent="0.2">
      <c r="A81" s="72" t="s">
        <v>66</v>
      </c>
      <c r="B81" s="72"/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</row>
    <row r="82" spans="1:25" s="16" customFormat="1" ht="12" customHeight="1" x14ac:dyDescent="0.2">
      <c r="A82" s="72" t="s">
        <v>67</v>
      </c>
      <c r="B82" s="72"/>
      <c r="C82" s="6">
        <v>5</v>
      </c>
      <c r="D82" s="6">
        <v>4</v>
      </c>
      <c r="E82" s="6">
        <v>7</v>
      </c>
      <c r="F82" s="6">
        <v>7</v>
      </c>
      <c r="G82" s="6">
        <v>7</v>
      </c>
      <c r="H82" s="6">
        <v>7</v>
      </c>
      <c r="I82" s="6">
        <v>7</v>
      </c>
      <c r="J82" s="6">
        <v>7</v>
      </c>
      <c r="K82" s="6">
        <v>6</v>
      </c>
      <c r="L82" s="6">
        <v>6</v>
      </c>
      <c r="M82" s="6">
        <v>6</v>
      </c>
      <c r="N82" s="6">
        <v>6</v>
      </c>
      <c r="O82" s="6">
        <v>4</v>
      </c>
      <c r="P82" s="6">
        <v>3</v>
      </c>
      <c r="Q82" s="6">
        <v>3</v>
      </c>
      <c r="R82" s="6">
        <v>3</v>
      </c>
      <c r="S82" s="6">
        <v>5</v>
      </c>
      <c r="T82" s="6">
        <v>6</v>
      </c>
      <c r="U82" s="6">
        <v>3</v>
      </c>
      <c r="V82" s="6">
        <v>3</v>
      </c>
      <c r="W82" s="6">
        <v>3</v>
      </c>
      <c r="X82" s="6">
        <v>3</v>
      </c>
      <c r="Y82" s="6">
        <v>3</v>
      </c>
    </row>
    <row r="83" spans="1:25" s="16" customFormat="1" ht="12" customHeight="1" x14ac:dyDescent="0.2">
      <c r="A83" s="72" t="s">
        <v>68</v>
      </c>
      <c r="B83" s="72"/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</row>
    <row r="84" spans="1:25" s="16" customFormat="1" ht="12" customHeight="1" x14ac:dyDescent="0.2">
      <c r="A84" s="72" t="s">
        <v>69</v>
      </c>
      <c r="B84" s="72"/>
      <c r="C84" s="6">
        <v>0</v>
      </c>
      <c r="D84" s="6">
        <v>0</v>
      </c>
      <c r="E84" s="6">
        <v>0</v>
      </c>
      <c r="F84" s="6">
        <v>1</v>
      </c>
      <c r="G84" s="6">
        <v>1</v>
      </c>
      <c r="H84" s="6">
        <v>1</v>
      </c>
      <c r="I84" s="6">
        <v>1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</row>
    <row r="85" spans="1:25" s="16" customFormat="1" ht="12" customHeight="1" x14ac:dyDescent="0.2">
      <c r="A85" s="72" t="s">
        <v>70</v>
      </c>
      <c r="B85" s="72"/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1</v>
      </c>
      <c r="L85" s="6">
        <v>1</v>
      </c>
      <c r="M85" s="6">
        <v>1</v>
      </c>
      <c r="N85" s="6">
        <v>1</v>
      </c>
      <c r="O85" s="6">
        <v>1</v>
      </c>
      <c r="P85" s="6">
        <v>1</v>
      </c>
      <c r="Q85" s="6">
        <v>1</v>
      </c>
      <c r="R85" s="6">
        <v>0</v>
      </c>
      <c r="S85" s="6">
        <v>0</v>
      </c>
      <c r="T85" s="6">
        <v>1</v>
      </c>
      <c r="U85" s="6">
        <v>0</v>
      </c>
      <c r="V85" s="6">
        <v>1</v>
      </c>
      <c r="W85" s="6">
        <v>1</v>
      </c>
      <c r="X85" s="6">
        <v>1</v>
      </c>
      <c r="Y85" s="6">
        <v>1</v>
      </c>
    </row>
    <row r="86" spans="1:25" s="16" customFormat="1" ht="12" customHeight="1" x14ac:dyDescent="0.2">
      <c r="A86" s="72" t="s">
        <v>71</v>
      </c>
      <c r="B86" s="72"/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</row>
    <row r="87" spans="1:25" s="16" customFormat="1" ht="12" customHeight="1" x14ac:dyDescent="0.2">
      <c r="A87" s="72" t="s">
        <v>72</v>
      </c>
      <c r="B87" s="72"/>
      <c r="C87" s="6">
        <v>1</v>
      </c>
      <c r="D87" s="6">
        <v>1</v>
      </c>
      <c r="E87" s="6">
        <v>1</v>
      </c>
      <c r="F87" s="6">
        <v>1</v>
      </c>
      <c r="G87" s="6">
        <v>1</v>
      </c>
      <c r="H87" s="6">
        <v>1</v>
      </c>
      <c r="I87" s="6">
        <v>1</v>
      </c>
      <c r="J87" s="6">
        <v>1</v>
      </c>
      <c r="K87" s="6">
        <v>1</v>
      </c>
      <c r="L87" s="6">
        <v>1</v>
      </c>
      <c r="M87" s="6">
        <v>1</v>
      </c>
      <c r="N87" s="6">
        <v>1</v>
      </c>
      <c r="O87" s="6">
        <v>1</v>
      </c>
      <c r="P87" s="6">
        <v>1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</row>
    <row r="88" spans="1:25" s="16" customFormat="1" ht="12" customHeight="1" x14ac:dyDescent="0.2">
      <c r="A88" s="72" t="s">
        <v>73</v>
      </c>
      <c r="B88" s="72"/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</row>
    <row r="89" spans="1:25" s="16" customFormat="1" ht="12" customHeight="1" x14ac:dyDescent="0.2">
      <c r="A89" s="72" t="s">
        <v>74</v>
      </c>
      <c r="B89" s="72"/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</row>
    <row r="90" spans="1:25" s="16" customFormat="1" ht="12" customHeight="1" x14ac:dyDescent="0.2">
      <c r="A90" s="72" t="s">
        <v>75</v>
      </c>
      <c r="B90" s="72"/>
      <c r="C90" s="6">
        <v>2</v>
      </c>
      <c r="D90" s="6">
        <v>2</v>
      </c>
      <c r="E90" s="6">
        <v>2</v>
      </c>
      <c r="F90" s="6">
        <v>1</v>
      </c>
      <c r="G90" s="6">
        <v>0</v>
      </c>
      <c r="H90" s="6">
        <v>1</v>
      </c>
      <c r="I90" s="6">
        <v>1</v>
      </c>
      <c r="J90" s="6">
        <v>0</v>
      </c>
      <c r="K90" s="6">
        <v>0</v>
      </c>
      <c r="L90" s="6">
        <v>1</v>
      </c>
      <c r="M90" s="6">
        <v>1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1</v>
      </c>
      <c r="W90" s="6">
        <v>1</v>
      </c>
      <c r="X90" s="6">
        <v>0</v>
      </c>
      <c r="Y90" s="6">
        <v>0</v>
      </c>
    </row>
    <row r="91" spans="1:25" s="16" customFormat="1" ht="12" customHeight="1" x14ac:dyDescent="0.2">
      <c r="A91" s="72" t="s">
        <v>76</v>
      </c>
      <c r="B91" s="72"/>
      <c r="C91" s="6">
        <v>8</v>
      </c>
      <c r="D91" s="6">
        <v>4</v>
      </c>
      <c r="E91" s="6">
        <v>6</v>
      </c>
      <c r="F91" s="6">
        <v>5</v>
      </c>
      <c r="G91" s="6">
        <v>6</v>
      </c>
      <c r="H91" s="6">
        <v>5</v>
      </c>
      <c r="I91" s="6">
        <v>6</v>
      </c>
      <c r="J91" s="6">
        <v>5</v>
      </c>
      <c r="K91" s="6">
        <v>4</v>
      </c>
      <c r="L91" s="6">
        <v>3</v>
      </c>
      <c r="M91" s="6">
        <v>3</v>
      </c>
      <c r="N91" s="6">
        <v>4</v>
      </c>
      <c r="O91" s="6">
        <v>4</v>
      </c>
      <c r="P91" s="6">
        <v>4</v>
      </c>
      <c r="Q91" s="6">
        <v>3</v>
      </c>
      <c r="R91" s="6">
        <v>4</v>
      </c>
      <c r="S91" s="6">
        <v>4</v>
      </c>
      <c r="T91" s="6">
        <v>4</v>
      </c>
      <c r="U91" s="6">
        <v>5</v>
      </c>
      <c r="V91" s="6">
        <v>5</v>
      </c>
      <c r="W91" s="6">
        <v>5</v>
      </c>
      <c r="X91" s="6">
        <v>5</v>
      </c>
      <c r="Y91" s="6">
        <v>7</v>
      </c>
    </row>
    <row r="92" spans="1:25" s="16" customFormat="1" ht="12" customHeight="1" x14ac:dyDescent="0.2">
      <c r="A92" s="72" t="s">
        <v>77</v>
      </c>
      <c r="B92" s="72"/>
      <c r="C92" s="6">
        <v>0</v>
      </c>
      <c r="D92" s="6">
        <v>0</v>
      </c>
      <c r="E92" s="6">
        <v>0</v>
      </c>
      <c r="F92" s="6">
        <v>1</v>
      </c>
      <c r="G92" s="6">
        <v>1</v>
      </c>
      <c r="H92" s="6">
        <v>1</v>
      </c>
      <c r="I92" s="6">
        <v>1</v>
      </c>
      <c r="J92" s="6">
        <v>1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</row>
    <row r="93" spans="1:25" s="16" customFormat="1" ht="12" customHeight="1" x14ac:dyDescent="0.2">
      <c r="A93" s="72" t="s">
        <v>78</v>
      </c>
      <c r="B93" s="72"/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1</v>
      </c>
      <c r="I93" s="6">
        <v>2</v>
      </c>
      <c r="J93" s="6">
        <v>2</v>
      </c>
      <c r="K93" s="6">
        <v>0</v>
      </c>
      <c r="L93" s="6">
        <v>1</v>
      </c>
      <c r="M93" s="6">
        <v>1</v>
      </c>
      <c r="N93" s="6">
        <v>1</v>
      </c>
      <c r="O93" s="6">
        <v>1</v>
      </c>
      <c r="P93" s="6">
        <v>1</v>
      </c>
      <c r="Q93" s="6">
        <v>1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</row>
    <row r="94" spans="1:25" s="16" customFormat="1" ht="12" customHeight="1" x14ac:dyDescent="0.2">
      <c r="A94" s="72" t="s">
        <v>79</v>
      </c>
      <c r="B94" s="72"/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/>
    </row>
    <row r="95" spans="1:25" s="16" customFormat="1" ht="12" customHeight="1" x14ac:dyDescent="0.2">
      <c r="A95" s="72" t="s">
        <v>80</v>
      </c>
      <c r="B95" s="72"/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</row>
    <row r="96" spans="1:25" s="16" customFormat="1" ht="12" customHeight="1" x14ac:dyDescent="0.2">
      <c r="A96" s="72" t="s">
        <v>81</v>
      </c>
      <c r="B96" s="72"/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1</v>
      </c>
      <c r="J96" s="6">
        <v>1</v>
      </c>
      <c r="K96" s="6">
        <v>1</v>
      </c>
      <c r="L96" s="6">
        <v>1</v>
      </c>
      <c r="M96" s="6">
        <v>1</v>
      </c>
      <c r="N96" s="6">
        <v>1</v>
      </c>
      <c r="O96" s="6">
        <v>1</v>
      </c>
      <c r="P96" s="6">
        <v>1</v>
      </c>
      <c r="Q96" s="6">
        <v>1</v>
      </c>
      <c r="R96" s="6">
        <v>1</v>
      </c>
      <c r="S96" s="6">
        <v>2</v>
      </c>
      <c r="T96" s="6">
        <v>2</v>
      </c>
      <c r="U96" s="6">
        <v>2</v>
      </c>
      <c r="V96" s="6">
        <v>2</v>
      </c>
      <c r="W96" s="6">
        <v>1</v>
      </c>
      <c r="X96" s="6">
        <v>1</v>
      </c>
      <c r="Y96" s="6">
        <v>1</v>
      </c>
    </row>
    <row r="97" spans="1:25" s="16" customFormat="1" ht="12" customHeight="1" x14ac:dyDescent="0.2">
      <c r="A97" s="72" t="s">
        <v>82</v>
      </c>
      <c r="B97" s="72"/>
      <c r="C97" s="6">
        <v>1</v>
      </c>
      <c r="D97" s="6">
        <v>2</v>
      </c>
      <c r="E97" s="6">
        <v>3</v>
      </c>
      <c r="F97" s="6">
        <v>3</v>
      </c>
      <c r="G97" s="6">
        <v>3</v>
      </c>
      <c r="H97" s="6">
        <v>3</v>
      </c>
      <c r="I97" s="6">
        <v>3</v>
      </c>
      <c r="J97" s="6">
        <v>3</v>
      </c>
      <c r="K97" s="6">
        <v>2</v>
      </c>
      <c r="L97" s="6">
        <v>3</v>
      </c>
      <c r="M97" s="6">
        <v>3</v>
      </c>
      <c r="N97" s="6">
        <v>3</v>
      </c>
      <c r="O97" s="6">
        <v>3</v>
      </c>
      <c r="P97" s="6">
        <v>3</v>
      </c>
      <c r="Q97" s="6">
        <v>2</v>
      </c>
      <c r="R97" s="6">
        <v>2</v>
      </c>
      <c r="S97" s="6">
        <v>2</v>
      </c>
      <c r="T97" s="6">
        <v>2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</row>
    <row r="98" spans="1:25" s="16" customFormat="1" ht="12" customHeight="1" x14ac:dyDescent="0.2">
      <c r="A98" s="72" t="s">
        <v>83</v>
      </c>
      <c r="B98" s="72"/>
      <c r="C98" s="6">
        <v>1</v>
      </c>
      <c r="D98" s="6">
        <v>0</v>
      </c>
      <c r="E98" s="6">
        <v>0</v>
      </c>
      <c r="F98" s="6">
        <v>0</v>
      </c>
      <c r="G98" s="6">
        <v>1</v>
      </c>
      <c r="H98" s="6">
        <v>1</v>
      </c>
      <c r="I98" s="6">
        <v>1</v>
      </c>
      <c r="J98" s="6">
        <v>0</v>
      </c>
      <c r="K98" s="6">
        <v>1</v>
      </c>
      <c r="L98" s="6">
        <v>1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1</v>
      </c>
      <c r="X98" s="6">
        <v>0</v>
      </c>
      <c r="Y98" s="6">
        <v>0</v>
      </c>
    </row>
    <row r="99" spans="1:25" s="16" customFormat="1" ht="12" customHeight="1" x14ac:dyDescent="0.2">
      <c r="A99" s="72" t="s">
        <v>84</v>
      </c>
      <c r="B99" s="72"/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</row>
    <row r="100" spans="1:25" s="16" customFormat="1" ht="12" customHeight="1" x14ac:dyDescent="0.2">
      <c r="A100" s="72" t="s">
        <v>85</v>
      </c>
      <c r="B100" s="72"/>
      <c r="C100" s="6">
        <v>1</v>
      </c>
      <c r="D100" s="6">
        <v>0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1</v>
      </c>
      <c r="M100" s="6">
        <v>1</v>
      </c>
      <c r="N100" s="6">
        <v>1</v>
      </c>
      <c r="O100" s="6">
        <v>1</v>
      </c>
      <c r="P100" s="6">
        <v>1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0</v>
      </c>
      <c r="Y100" s="6">
        <v>0</v>
      </c>
    </row>
    <row r="101" spans="1:25" s="16" customFormat="1" ht="12" customHeight="1" x14ac:dyDescent="0.2">
      <c r="A101" s="72" t="s">
        <v>86</v>
      </c>
      <c r="B101" s="72"/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</row>
    <row r="102" spans="1:25" s="16" customFormat="1" ht="12" customHeight="1" x14ac:dyDescent="0.2">
      <c r="A102" s="72" t="s">
        <v>87</v>
      </c>
      <c r="B102" s="72"/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</row>
    <row r="103" spans="1:25" s="16" customFormat="1" ht="12" customHeight="1" x14ac:dyDescent="0.2">
      <c r="A103" s="72" t="s">
        <v>88</v>
      </c>
      <c r="B103" s="72"/>
      <c r="C103" s="6">
        <v>1</v>
      </c>
      <c r="D103" s="6">
        <v>1</v>
      </c>
      <c r="E103" s="6">
        <v>1</v>
      </c>
      <c r="F103" s="6">
        <v>1</v>
      </c>
      <c r="G103" s="6">
        <v>1</v>
      </c>
      <c r="H103" s="6">
        <v>1</v>
      </c>
      <c r="I103" s="6">
        <v>1</v>
      </c>
      <c r="J103" s="6">
        <v>1</v>
      </c>
      <c r="K103" s="6">
        <v>1</v>
      </c>
      <c r="L103" s="6">
        <v>1</v>
      </c>
      <c r="M103" s="6">
        <v>1</v>
      </c>
      <c r="N103" s="6">
        <v>1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</row>
    <row r="104" spans="1:25" s="16" customFormat="1" ht="12" customHeight="1" x14ac:dyDescent="0.2">
      <c r="A104" s="72" t="s">
        <v>89</v>
      </c>
      <c r="B104" s="72"/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</row>
    <row r="105" spans="1:25" s="16" customFormat="1" ht="12" customHeight="1" x14ac:dyDescent="0.2">
      <c r="A105" s="72" t="s">
        <v>90</v>
      </c>
      <c r="B105" s="72"/>
      <c r="C105" s="6">
        <v>1</v>
      </c>
      <c r="D105" s="6">
        <v>1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1</v>
      </c>
      <c r="K105" s="6">
        <v>1</v>
      </c>
      <c r="L105" s="6">
        <v>1</v>
      </c>
      <c r="M105" s="6">
        <v>1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1</v>
      </c>
    </row>
    <row r="106" spans="1:25" s="16" customFormat="1" ht="12" customHeight="1" x14ac:dyDescent="0.2">
      <c r="A106" s="72" t="s">
        <v>91</v>
      </c>
      <c r="B106" s="72"/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</row>
    <row r="107" spans="1:25" s="16" customFormat="1" ht="12" customHeight="1" x14ac:dyDescent="0.2">
      <c r="A107" s="72" t="s">
        <v>92</v>
      </c>
      <c r="B107" s="72"/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</row>
    <row r="108" spans="1:25" s="16" customFormat="1" ht="12" customHeight="1" x14ac:dyDescent="0.2">
      <c r="A108" s="72" t="s">
        <v>93</v>
      </c>
      <c r="B108" s="72"/>
      <c r="C108" s="6">
        <v>1</v>
      </c>
      <c r="D108" s="6">
        <v>1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</row>
    <row r="109" spans="1:25" s="16" customFormat="1" ht="12" customHeight="1" x14ac:dyDescent="0.2">
      <c r="A109" s="72" t="s">
        <v>94</v>
      </c>
      <c r="B109" s="72"/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</row>
    <row r="110" spans="1:25" s="16" customFormat="1" ht="12" customHeight="1" x14ac:dyDescent="0.2">
      <c r="A110" s="72" t="s">
        <v>95</v>
      </c>
      <c r="B110" s="72"/>
      <c r="C110" s="6">
        <v>1</v>
      </c>
      <c r="D110" s="6">
        <v>1</v>
      </c>
      <c r="E110" s="6">
        <v>2</v>
      </c>
      <c r="F110" s="6">
        <v>2</v>
      </c>
      <c r="G110" s="6">
        <v>3</v>
      </c>
      <c r="H110" s="6">
        <v>2</v>
      </c>
      <c r="I110" s="6">
        <v>2</v>
      </c>
      <c r="J110" s="6">
        <v>2</v>
      </c>
      <c r="K110" s="6">
        <v>1</v>
      </c>
      <c r="L110" s="6">
        <v>0</v>
      </c>
      <c r="M110" s="6">
        <v>1</v>
      </c>
      <c r="N110" s="6">
        <v>0</v>
      </c>
      <c r="O110" s="6">
        <v>0</v>
      </c>
      <c r="P110" s="6">
        <v>0</v>
      </c>
      <c r="Q110" s="6">
        <v>0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</row>
    <row r="111" spans="1:25" s="16" customFormat="1" ht="12" customHeight="1" x14ac:dyDescent="0.2">
      <c r="A111" s="72" t="s">
        <v>169</v>
      </c>
      <c r="B111" s="85"/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1</v>
      </c>
      <c r="L111" s="6">
        <v>0</v>
      </c>
      <c r="M111" s="6">
        <v>1</v>
      </c>
      <c r="N111" s="6">
        <v>1</v>
      </c>
      <c r="O111" s="6">
        <v>2</v>
      </c>
      <c r="P111" s="6">
        <v>2</v>
      </c>
      <c r="Q111" s="6">
        <v>0</v>
      </c>
      <c r="R111" s="6">
        <v>2</v>
      </c>
      <c r="S111" s="6">
        <v>1</v>
      </c>
      <c r="T111" s="6">
        <v>3</v>
      </c>
      <c r="U111" s="6">
        <v>2</v>
      </c>
      <c r="V111" s="6">
        <v>3</v>
      </c>
      <c r="W111" s="6">
        <v>3</v>
      </c>
      <c r="X111" s="6">
        <v>3</v>
      </c>
      <c r="Y111" s="6">
        <v>3</v>
      </c>
    </row>
    <row r="112" spans="1:25" s="16" customFormat="1" ht="12" customHeight="1" x14ac:dyDescent="0.2">
      <c r="A112" s="72" t="s">
        <v>192</v>
      </c>
      <c r="B112" s="85"/>
      <c r="C112" s="6">
        <v>0</v>
      </c>
      <c r="D112" s="6">
        <v>0</v>
      </c>
      <c r="E112" s="6">
        <v>1</v>
      </c>
      <c r="F112" s="6">
        <v>1</v>
      </c>
      <c r="G112" s="6">
        <v>1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</row>
    <row r="113" spans="1:25" s="16" customFormat="1" ht="12" customHeight="1" x14ac:dyDescent="0.2">
      <c r="A113" s="72" t="s">
        <v>96</v>
      </c>
      <c r="B113" s="72"/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</row>
    <row r="114" spans="1:25" s="16" customFormat="1" ht="12" customHeight="1" x14ac:dyDescent="0.2">
      <c r="A114" s="72" t="s">
        <v>97</v>
      </c>
      <c r="B114" s="72"/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1</v>
      </c>
      <c r="J114" s="6">
        <v>1</v>
      </c>
      <c r="K114" s="6">
        <v>1</v>
      </c>
      <c r="L114" s="6">
        <v>1</v>
      </c>
      <c r="M114" s="6">
        <v>1</v>
      </c>
      <c r="N114" s="6">
        <v>1</v>
      </c>
      <c r="O114" s="6">
        <v>1</v>
      </c>
      <c r="P114" s="6">
        <v>1</v>
      </c>
      <c r="Q114" s="6">
        <v>1</v>
      </c>
      <c r="R114" s="6">
        <v>1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</row>
    <row r="115" spans="1:25" s="16" customFormat="1" ht="12" customHeight="1" x14ac:dyDescent="0.2">
      <c r="A115" s="86" t="s">
        <v>98</v>
      </c>
      <c r="B115" s="86"/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1</v>
      </c>
      <c r="W115" s="11">
        <v>1</v>
      </c>
      <c r="X115" s="11">
        <v>1</v>
      </c>
      <c r="Y115" s="11">
        <v>1</v>
      </c>
    </row>
    <row r="116" spans="1:25" s="16" customFormat="1" ht="12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s="16" customFormat="1" ht="12" customHeight="1" x14ac:dyDescent="0.2">
      <c r="A117" s="74" t="s">
        <v>99</v>
      </c>
      <c r="B117" s="74"/>
      <c r="C117" s="5">
        <f t="shared" ref="C117:X117" si="43">SUM(C118:C136)</f>
        <v>33</v>
      </c>
      <c r="D117" s="5">
        <f t="shared" si="43"/>
        <v>32</v>
      </c>
      <c r="E117" s="5">
        <f t="shared" si="43"/>
        <v>33</v>
      </c>
      <c r="F117" s="5">
        <f t="shared" si="43"/>
        <v>33</v>
      </c>
      <c r="G117" s="5">
        <f t="shared" si="43"/>
        <v>33</v>
      </c>
      <c r="H117" s="5">
        <f t="shared" si="43"/>
        <v>32</v>
      </c>
      <c r="I117" s="5">
        <f t="shared" si="43"/>
        <v>37</v>
      </c>
      <c r="J117" s="5">
        <f t="shared" si="43"/>
        <v>35</v>
      </c>
      <c r="K117" s="5">
        <f t="shared" si="43"/>
        <v>37</v>
      </c>
      <c r="L117" s="5">
        <f t="shared" si="43"/>
        <v>32</v>
      </c>
      <c r="M117" s="5">
        <f t="shared" si="43"/>
        <v>34</v>
      </c>
      <c r="N117" s="5">
        <f t="shared" si="43"/>
        <v>37</v>
      </c>
      <c r="O117" s="5">
        <f t="shared" si="43"/>
        <v>37</v>
      </c>
      <c r="P117" s="5">
        <f t="shared" si="43"/>
        <v>36</v>
      </c>
      <c r="Q117" s="5">
        <f t="shared" si="43"/>
        <v>38</v>
      </c>
      <c r="R117" s="5">
        <f t="shared" si="43"/>
        <v>36</v>
      </c>
      <c r="S117" s="5">
        <f t="shared" si="43"/>
        <v>37</v>
      </c>
      <c r="T117" s="5">
        <f t="shared" si="43"/>
        <v>36</v>
      </c>
      <c r="U117" s="5">
        <f t="shared" si="43"/>
        <v>35</v>
      </c>
      <c r="V117" s="5">
        <f t="shared" si="43"/>
        <v>30</v>
      </c>
      <c r="W117" s="5">
        <f t="shared" si="43"/>
        <v>31</v>
      </c>
      <c r="X117" s="5">
        <f t="shared" si="43"/>
        <v>32</v>
      </c>
      <c r="Y117" s="5">
        <v>24</v>
      </c>
    </row>
    <row r="118" spans="1:25" s="16" customFormat="1" ht="12" customHeight="1" x14ac:dyDescent="0.2">
      <c r="A118" s="72" t="s">
        <v>100</v>
      </c>
      <c r="B118" s="72"/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1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</row>
    <row r="119" spans="1:25" s="16" customFormat="1" ht="12" customHeight="1" x14ac:dyDescent="0.2">
      <c r="A119" s="72" t="s">
        <v>101</v>
      </c>
      <c r="B119" s="72"/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1</v>
      </c>
      <c r="M119" s="6">
        <v>1</v>
      </c>
      <c r="N119" s="6">
        <v>1</v>
      </c>
      <c r="O119" s="6">
        <v>1</v>
      </c>
      <c r="P119" s="6">
        <v>1</v>
      </c>
      <c r="Q119" s="6">
        <v>1</v>
      </c>
      <c r="R119" s="6">
        <v>1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</row>
    <row r="120" spans="1:25" s="16" customFormat="1" ht="12" customHeight="1" x14ac:dyDescent="0.2">
      <c r="A120" s="72" t="s">
        <v>102</v>
      </c>
      <c r="B120" s="72"/>
      <c r="C120" s="6">
        <v>1</v>
      </c>
      <c r="D120" s="6">
        <v>1</v>
      </c>
      <c r="E120" s="6">
        <v>1</v>
      </c>
      <c r="F120" s="6">
        <v>1</v>
      </c>
      <c r="G120" s="6">
        <v>1</v>
      </c>
      <c r="H120" s="6">
        <v>1</v>
      </c>
      <c r="I120" s="6">
        <v>1</v>
      </c>
      <c r="J120" s="6">
        <v>1</v>
      </c>
      <c r="K120" s="6">
        <v>1</v>
      </c>
      <c r="L120" s="6">
        <v>1</v>
      </c>
      <c r="M120" s="6">
        <v>1</v>
      </c>
      <c r="N120" s="6">
        <v>1</v>
      </c>
      <c r="O120" s="6">
        <v>1</v>
      </c>
      <c r="P120" s="6">
        <v>1</v>
      </c>
      <c r="Q120" s="6">
        <v>1</v>
      </c>
      <c r="R120" s="6">
        <v>1</v>
      </c>
      <c r="S120" s="6">
        <v>2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</row>
    <row r="121" spans="1:25" s="16" customFormat="1" ht="12" customHeight="1" x14ac:dyDescent="0.2">
      <c r="A121" s="72" t="s">
        <v>103</v>
      </c>
      <c r="B121" s="72"/>
      <c r="C121" s="6">
        <v>4</v>
      </c>
      <c r="D121" s="6">
        <v>4</v>
      </c>
      <c r="E121" s="6">
        <v>5</v>
      </c>
      <c r="F121" s="6">
        <v>4</v>
      </c>
      <c r="G121" s="6">
        <v>4</v>
      </c>
      <c r="H121" s="6">
        <v>4</v>
      </c>
      <c r="I121" s="6">
        <v>5</v>
      </c>
      <c r="J121" s="6">
        <v>3</v>
      </c>
      <c r="K121" s="6">
        <v>4</v>
      </c>
      <c r="L121" s="6">
        <v>2</v>
      </c>
      <c r="M121" s="6">
        <v>2</v>
      </c>
      <c r="N121" s="6">
        <v>4</v>
      </c>
      <c r="O121" s="6">
        <v>5</v>
      </c>
      <c r="P121" s="6">
        <v>4</v>
      </c>
      <c r="Q121" s="6">
        <v>7</v>
      </c>
      <c r="R121" s="6">
        <v>5</v>
      </c>
      <c r="S121" s="6">
        <v>4</v>
      </c>
      <c r="T121" s="6">
        <v>4</v>
      </c>
      <c r="U121" s="6">
        <v>4</v>
      </c>
      <c r="V121" s="6">
        <v>2</v>
      </c>
      <c r="W121" s="6">
        <v>2</v>
      </c>
      <c r="X121" s="6">
        <v>3</v>
      </c>
      <c r="Y121" s="6">
        <v>2</v>
      </c>
    </row>
    <row r="122" spans="1:25" s="16" customFormat="1" ht="12" customHeight="1" x14ac:dyDescent="0.2">
      <c r="A122" s="72" t="s">
        <v>104</v>
      </c>
      <c r="B122" s="72"/>
      <c r="C122" s="6">
        <v>4</v>
      </c>
      <c r="D122" s="6">
        <v>2</v>
      </c>
      <c r="E122" s="6">
        <v>2</v>
      </c>
      <c r="F122" s="6">
        <v>2</v>
      </c>
      <c r="G122" s="6">
        <v>0</v>
      </c>
      <c r="H122" s="6">
        <v>1</v>
      </c>
      <c r="I122" s="6">
        <v>2</v>
      </c>
      <c r="J122" s="6">
        <v>1</v>
      </c>
      <c r="K122" s="6">
        <v>1</v>
      </c>
      <c r="L122" s="6">
        <v>1</v>
      </c>
      <c r="M122" s="6">
        <v>1</v>
      </c>
      <c r="N122" s="6">
        <v>1</v>
      </c>
      <c r="O122" s="6">
        <v>1</v>
      </c>
      <c r="P122" s="6">
        <v>1</v>
      </c>
      <c r="Q122" s="6">
        <v>1</v>
      </c>
      <c r="R122" s="6">
        <v>1</v>
      </c>
      <c r="S122" s="6">
        <v>1</v>
      </c>
      <c r="T122" s="6">
        <v>2</v>
      </c>
      <c r="U122" s="6">
        <v>2</v>
      </c>
      <c r="V122" s="6">
        <v>2</v>
      </c>
      <c r="W122" s="6">
        <v>3</v>
      </c>
      <c r="X122" s="6">
        <v>2</v>
      </c>
      <c r="Y122" s="6">
        <v>1</v>
      </c>
    </row>
    <row r="123" spans="1:25" s="16" customFormat="1" ht="12" customHeight="1" x14ac:dyDescent="0.2">
      <c r="A123" s="72" t="s">
        <v>105</v>
      </c>
      <c r="B123" s="72"/>
      <c r="C123" s="6">
        <v>1</v>
      </c>
      <c r="D123" s="6">
        <v>1</v>
      </c>
      <c r="E123" s="6">
        <v>1</v>
      </c>
      <c r="F123" s="6">
        <v>1</v>
      </c>
      <c r="G123" s="6">
        <v>2</v>
      </c>
      <c r="H123" s="6">
        <v>2</v>
      </c>
      <c r="I123" s="6">
        <v>3</v>
      </c>
      <c r="J123" s="6">
        <v>3</v>
      </c>
      <c r="K123" s="6">
        <v>3</v>
      </c>
      <c r="L123" s="6">
        <v>3</v>
      </c>
      <c r="M123" s="6">
        <v>4</v>
      </c>
      <c r="N123" s="6">
        <v>4</v>
      </c>
      <c r="O123" s="6">
        <v>4</v>
      </c>
      <c r="P123" s="6">
        <v>4</v>
      </c>
      <c r="Q123" s="6">
        <v>5</v>
      </c>
      <c r="R123" s="6">
        <v>4</v>
      </c>
      <c r="S123" s="6">
        <v>3</v>
      </c>
      <c r="T123" s="6">
        <v>4</v>
      </c>
      <c r="U123" s="6">
        <v>4</v>
      </c>
      <c r="V123" s="6">
        <v>4</v>
      </c>
      <c r="W123" s="6">
        <v>5</v>
      </c>
      <c r="X123" s="6">
        <v>5</v>
      </c>
      <c r="Y123" s="6">
        <v>4</v>
      </c>
    </row>
    <row r="124" spans="1:25" s="16" customFormat="1" ht="12" customHeight="1" x14ac:dyDescent="0.2">
      <c r="A124" s="72" t="s">
        <v>106</v>
      </c>
      <c r="B124" s="72"/>
      <c r="C124" s="6">
        <v>2</v>
      </c>
      <c r="D124" s="6">
        <v>2</v>
      </c>
      <c r="E124" s="6">
        <v>2</v>
      </c>
      <c r="F124" s="6">
        <v>2</v>
      </c>
      <c r="G124" s="6">
        <v>3</v>
      </c>
      <c r="H124" s="6">
        <v>3</v>
      </c>
      <c r="I124" s="6">
        <v>3</v>
      </c>
      <c r="J124" s="6">
        <v>3</v>
      </c>
      <c r="K124" s="6">
        <v>3</v>
      </c>
      <c r="L124" s="6">
        <v>3</v>
      </c>
      <c r="M124" s="6">
        <v>3</v>
      </c>
      <c r="N124" s="6">
        <v>2</v>
      </c>
      <c r="O124" s="6">
        <v>2</v>
      </c>
      <c r="P124" s="6">
        <v>2</v>
      </c>
      <c r="Q124" s="6">
        <v>2</v>
      </c>
      <c r="R124" s="6">
        <v>2</v>
      </c>
      <c r="S124" s="6">
        <v>3</v>
      </c>
      <c r="T124" s="6">
        <v>3</v>
      </c>
      <c r="U124" s="6">
        <v>3</v>
      </c>
      <c r="V124" s="6">
        <v>2</v>
      </c>
      <c r="W124" s="6">
        <v>1</v>
      </c>
      <c r="X124" s="6">
        <v>2</v>
      </c>
      <c r="Y124" s="6">
        <v>1</v>
      </c>
    </row>
    <row r="125" spans="1:25" s="16" customFormat="1" ht="12" customHeight="1" x14ac:dyDescent="0.2">
      <c r="A125" s="72" t="s">
        <v>107</v>
      </c>
      <c r="B125" s="72"/>
      <c r="C125" s="6">
        <v>1</v>
      </c>
      <c r="D125" s="6">
        <v>0</v>
      </c>
      <c r="E125" s="6">
        <v>0</v>
      </c>
      <c r="F125" s="6">
        <v>0</v>
      </c>
      <c r="G125" s="6">
        <v>1</v>
      </c>
      <c r="H125" s="6">
        <v>1</v>
      </c>
      <c r="I125" s="6">
        <v>0</v>
      </c>
      <c r="J125" s="6">
        <v>1</v>
      </c>
      <c r="K125" s="6">
        <v>2</v>
      </c>
      <c r="L125" s="6">
        <v>3</v>
      </c>
      <c r="M125" s="6">
        <v>3</v>
      </c>
      <c r="N125" s="6">
        <v>3</v>
      </c>
      <c r="O125" s="6">
        <v>4</v>
      </c>
      <c r="P125" s="6">
        <v>3</v>
      </c>
      <c r="Q125" s="6">
        <v>3</v>
      </c>
      <c r="R125" s="6">
        <v>3</v>
      </c>
      <c r="S125" s="6">
        <v>3</v>
      </c>
      <c r="T125" s="6">
        <v>3</v>
      </c>
      <c r="U125" s="6">
        <v>3</v>
      </c>
      <c r="V125" s="6">
        <v>3</v>
      </c>
      <c r="W125" s="6">
        <v>3</v>
      </c>
      <c r="X125" s="6">
        <v>0</v>
      </c>
      <c r="Y125" s="6">
        <v>0</v>
      </c>
    </row>
    <row r="126" spans="1:25" s="16" customFormat="1" ht="12" customHeight="1" x14ac:dyDescent="0.2">
      <c r="A126" s="72" t="s">
        <v>108</v>
      </c>
      <c r="B126" s="72"/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2</v>
      </c>
      <c r="J126" s="6">
        <v>2</v>
      </c>
      <c r="K126" s="6">
        <v>2</v>
      </c>
      <c r="L126" s="6">
        <v>2</v>
      </c>
      <c r="M126" s="6">
        <v>2</v>
      </c>
      <c r="N126" s="6">
        <v>3</v>
      </c>
      <c r="O126" s="6">
        <v>1</v>
      </c>
      <c r="P126" s="6">
        <v>0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0</v>
      </c>
    </row>
    <row r="127" spans="1:25" s="16" customFormat="1" ht="12" customHeight="1" x14ac:dyDescent="0.2">
      <c r="A127" s="72" t="s">
        <v>109</v>
      </c>
      <c r="B127" s="72"/>
      <c r="C127" s="6">
        <v>1</v>
      </c>
      <c r="D127" s="6">
        <v>1</v>
      </c>
      <c r="E127" s="6">
        <v>1</v>
      </c>
      <c r="F127" s="6">
        <v>1</v>
      </c>
      <c r="G127" s="6">
        <v>1</v>
      </c>
      <c r="H127" s="6">
        <v>1</v>
      </c>
      <c r="I127" s="6">
        <v>1</v>
      </c>
      <c r="J127" s="6">
        <v>1</v>
      </c>
      <c r="K127" s="6">
        <v>1</v>
      </c>
      <c r="L127" s="6">
        <v>1</v>
      </c>
      <c r="M127" s="6">
        <v>1</v>
      </c>
      <c r="N127" s="6">
        <v>1</v>
      </c>
      <c r="O127" s="6">
        <v>1</v>
      </c>
      <c r="P127" s="6">
        <v>1</v>
      </c>
      <c r="Q127" s="6">
        <v>1</v>
      </c>
      <c r="R127" s="6">
        <v>1</v>
      </c>
      <c r="S127" s="6">
        <v>3</v>
      </c>
      <c r="T127" s="6">
        <v>2</v>
      </c>
      <c r="U127" s="6">
        <v>2</v>
      </c>
      <c r="V127" s="6">
        <v>3</v>
      </c>
      <c r="W127" s="6">
        <v>3</v>
      </c>
      <c r="X127" s="6">
        <v>3</v>
      </c>
      <c r="Y127" s="6">
        <v>3</v>
      </c>
    </row>
    <row r="128" spans="1:25" s="16" customFormat="1" ht="12" customHeight="1" x14ac:dyDescent="0.2">
      <c r="A128" s="72" t="s">
        <v>110</v>
      </c>
      <c r="B128" s="72"/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1</v>
      </c>
      <c r="N128" s="6">
        <v>1</v>
      </c>
      <c r="O128" s="6">
        <v>1</v>
      </c>
      <c r="P128" s="6">
        <v>1</v>
      </c>
      <c r="Q128" s="6">
        <v>1</v>
      </c>
      <c r="R128" s="6">
        <v>1</v>
      </c>
      <c r="S128" s="6">
        <v>1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</row>
    <row r="129" spans="1:25" s="16" customFormat="1" ht="12" customHeight="1" x14ac:dyDescent="0.2">
      <c r="A129" s="72" t="s">
        <v>111</v>
      </c>
      <c r="B129" s="72"/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</row>
    <row r="130" spans="1:25" s="16" customFormat="1" ht="12" customHeight="1" x14ac:dyDescent="0.2">
      <c r="A130" s="72" t="s">
        <v>112</v>
      </c>
      <c r="B130" s="72"/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/>
    </row>
    <row r="131" spans="1:25" s="16" customFormat="1" ht="12" customHeight="1" x14ac:dyDescent="0.2">
      <c r="A131" s="72" t="s">
        <v>113</v>
      </c>
      <c r="B131" s="72"/>
      <c r="C131" s="6">
        <v>3</v>
      </c>
      <c r="D131" s="6">
        <v>3</v>
      </c>
      <c r="E131" s="6">
        <v>3</v>
      </c>
      <c r="F131" s="6">
        <v>2</v>
      </c>
      <c r="G131" s="6">
        <v>2</v>
      </c>
      <c r="H131" s="6">
        <v>1</v>
      </c>
      <c r="I131" s="6">
        <v>1</v>
      </c>
      <c r="J131" s="6">
        <v>1</v>
      </c>
      <c r="K131" s="6">
        <v>1</v>
      </c>
      <c r="L131" s="6">
        <v>1</v>
      </c>
      <c r="M131" s="6">
        <v>1</v>
      </c>
      <c r="N131" s="6">
        <v>1</v>
      </c>
      <c r="O131" s="6">
        <v>1</v>
      </c>
      <c r="P131" s="6">
        <v>2</v>
      </c>
      <c r="Q131" s="6">
        <v>2</v>
      </c>
      <c r="R131" s="6">
        <v>2</v>
      </c>
      <c r="S131" s="6">
        <v>2</v>
      </c>
      <c r="T131" s="6">
        <v>3</v>
      </c>
      <c r="U131" s="6">
        <v>3</v>
      </c>
      <c r="V131" s="6">
        <v>2</v>
      </c>
      <c r="W131" s="6">
        <v>3</v>
      </c>
      <c r="X131" s="6">
        <v>3</v>
      </c>
      <c r="Y131" s="6">
        <v>3</v>
      </c>
    </row>
    <row r="132" spans="1:25" s="16" customFormat="1" ht="12" customHeight="1" x14ac:dyDescent="0.2">
      <c r="A132" s="72" t="s">
        <v>114</v>
      </c>
      <c r="B132" s="72"/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</row>
    <row r="133" spans="1:25" s="16" customFormat="1" ht="12" customHeight="1" x14ac:dyDescent="0.2">
      <c r="A133" s="72" t="s">
        <v>115</v>
      </c>
      <c r="B133" s="72"/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</row>
    <row r="134" spans="1:25" s="16" customFormat="1" ht="12" customHeight="1" x14ac:dyDescent="0.2">
      <c r="A134" s="72" t="s">
        <v>116</v>
      </c>
      <c r="B134" s="72"/>
      <c r="C134" s="6">
        <v>0</v>
      </c>
      <c r="D134" s="6">
        <v>1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</row>
    <row r="135" spans="1:25" s="16" customFormat="1" ht="12" customHeight="1" x14ac:dyDescent="0.2">
      <c r="A135" s="72" t="s">
        <v>117</v>
      </c>
      <c r="B135" s="72"/>
      <c r="C135" s="6">
        <v>1</v>
      </c>
      <c r="D135" s="6">
        <v>1</v>
      </c>
      <c r="E135" s="6">
        <v>2</v>
      </c>
      <c r="F135" s="6">
        <v>2</v>
      </c>
      <c r="G135" s="6">
        <v>2</v>
      </c>
      <c r="H135" s="6">
        <v>1</v>
      </c>
      <c r="I135" s="6">
        <v>1</v>
      </c>
      <c r="J135" s="6">
        <v>1</v>
      </c>
      <c r="K135" s="6">
        <v>1</v>
      </c>
      <c r="L135" s="6">
        <v>1</v>
      </c>
      <c r="M135" s="6">
        <v>1</v>
      </c>
      <c r="N135" s="6">
        <v>2</v>
      </c>
      <c r="O135" s="6">
        <v>2</v>
      </c>
      <c r="P135" s="6">
        <v>2</v>
      </c>
      <c r="Q135" s="6">
        <v>2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</row>
    <row r="136" spans="1:25" s="16" customFormat="1" ht="12" customHeight="1" x14ac:dyDescent="0.2">
      <c r="A136" s="59" t="s">
        <v>168</v>
      </c>
      <c r="B136" s="59"/>
      <c r="C136" s="11">
        <v>15</v>
      </c>
      <c r="D136" s="11">
        <v>16</v>
      </c>
      <c r="E136" s="11">
        <v>16</v>
      </c>
      <c r="F136" s="11">
        <v>18</v>
      </c>
      <c r="G136" s="11">
        <v>17</v>
      </c>
      <c r="H136" s="11">
        <v>17</v>
      </c>
      <c r="I136" s="11">
        <v>18</v>
      </c>
      <c r="J136" s="11">
        <v>17</v>
      </c>
      <c r="K136" s="11">
        <v>18</v>
      </c>
      <c r="L136" s="11">
        <v>13</v>
      </c>
      <c r="M136" s="11">
        <v>13</v>
      </c>
      <c r="N136" s="11">
        <v>13</v>
      </c>
      <c r="O136" s="11">
        <v>13</v>
      </c>
      <c r="P136" s="11">
        <v>14</v>
      </c>
      <c r="Q136" s="11">
        <v>11</v>
      </c>
      <c r="R136" s="11">
        <v>13</v>
      </c>
      <c r="S136" s="11">
        <v>13</v>
      </c>
      <c r="T136" s="11">
        <v>13</v>
      </c>
      <c r="U136" s="11">
        <v>12</v>
      </c>
      <c r="V136" s="11">
        <v>10</v>
      </c>
      <c r="W136" s="11">
        <v>9</v>
      </c>
      <c r="X136" s="11">
        <v>12</v>
      </c>
      <c r="Y136" s="11">
        <v>9</v>
      </c>
    </row>
    <row r="137" spans="1:25" s="16" customFormat="1" ht="12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s="16" customFormat="1" ht="12" customHeight="1" x14ac:dyDescent="0.2">
      <c r="A138" s="74" t="s">
        <v>118</v>
      </c>
      <c r="B138" s="74"/>
      <c r="C138" s="5">
        <f t="shared" ref="C138:X138" si="44">SUM(C139:C146)</f>
        <v>24</v>
      </c>
      <c r="D138" s="5">
        <f t="shared" si="44"/>
        <v>23</v>
      </c>
      <c r="E138" s="5">
        <f t="shared" si="44"/>
        <v>24</v>
      </c>
      <c r="F138" s="5">
        <f t="shared" si="44"/>
        <v>22</v>
      </c>
      <c r="G138" s="5">
        <f t="shared" si="44"/>
        <v>21</v>
      </c>
      <c r="H138" s="5">
        <f t="shared" si="44"/>
        <v>19</v>
      </c>
      <c r="I138" s="5">
        <f t="shared" si="44"/>
        <v>22</v>
      </c>
      <c r="J138" s="5">
        <f t="shared" si="44"/>
        <v>25</v>
      </c>
      <c r="K138" s="5">
        <f t="shared" si="44"/>
        <v>29</v>
      </c>
      <c r="L138" s="5">
        <f t="shared" si="44"/>
        <v>25</v>
      </c>
      <c r="M138" s="5">
        <f t="shared" si="44"/>
        <v>28</v>
      </c>
      <c r="N138" s="5">
        <f t="shared" si="44"/>
        <v>31</v>
      </c>
      <c r="O138" s="5">
        <f t="shared" si="44"/>
        <v>25</v>
      </c>
      <c r="P138" s="5">
        <f t="shared" si="44"/>
        <v>24</v>
      </c>
      <c r="Q138" s="5">
        <f t="shared" si="44"/>
        <v>22</v>
      </c>
      <c r="R138" s="5">
        <f t="shared" si="44"/>
        <v>19</v>
      </c>
      <c r="S138" s="5">
        <f t="shared" si="44"/>
        <v>21</v>
      </c>
      <c r="T138" s="5">
        <f t="shared" si="44"/>
        <v>20</v>
      </c>
      <c r="U138" s="5">
        <f t="shared" si="44"/>
        <v>20</v>
      </c>
      <c r="V138" s="5">
        <f t="shared" si="44"/>
        <v>22</v>
      </c>
      <c r="W138" s="5">
        <f t="shared" si="44"/>
        <v>20</v>
      </c>
      <c r="X138" s="5">
        <f t="shared" si="44"/>
        <v>23</v>
      </c>
      <c r="Y138" s="5">
        <v>21</v>
      </c>
    </row>
    <row r="139" spans="1:25" s="16" customFormat="1" ht="12" customHeight="1" x14ac:dyDescent="0.2">
      <c r="A139" s="72" t="s">
        <v>119</v>
      </c>
      <c r="B139" s="72"/>
      <c r="C139" s="6">
        <v>0</v>
      </c>
      <c r="D139" s="6">
        <v>0</v>
      </c>
      <c r="E139" s="6">
        <v>0</v>
      </c>
      <c r="F139" s="6">
        <v>0</v>
      </c>
      <c r="G139" s="6">
        <v>1</v>
      </c>
      <c r="H139" s="6">
        <v>1</v>
      </c>
      <c r="I139" s="6">
        <v>2</v>
      </c>
      <c r="J139" s="6">
        <v>1</v>
      </c>
      <c r="K139" s="6">
        <v>2</v>
      </c>
      <c r="L139" s="6">
        <v>1</v>
      </c>
      <c r="M139" s="6">
        <v>2</v>
      </c>
      <c r="N139" s="6">
        <v>2</v>
      </c>
      <c r="O139" s="6">
        <v>1</v>
      </c>
      <c r="P139" s="6">
        <v>2</v>
      </c>
      <c r="Q139" s="6">
        <v>2</v>
      </c>
      <c r="R139" s="6">
        <v>2</v>
      </c>
      <c r="S139" s="6">
        <v>2</v>
      </c>
      <c r="T139" s="6">
        <v>2</v>
      </c>
      <c r="U139" s="6">
        <v>1</v>
      </c>
      <c r="V139" s="6">
        <v>2</v>
      </c>
      <c r="W139" s="6">
        <v>1</v>
      </c>
      <c r="X139" s="6">
        <v>1</v>
      </c>
      <c r="Y139" s="6">
        <v>1</v>
      </c>
    </row>
    <row r="140" spans="1:25" s="16" customFormat="1" ht="12" customHeight="1" x14ac:dyDescent="0.2">
      <c r="A140" s="72" t="s">
        <v>120</v>
      </c>
      <c r="B140" s="72"/>
      <c r="C140" s="6">
        <v>1</v>
      </c>
      <c r="D140" s="6">
        <v>1</v>
      </c>
      <c r="E140" s="6">
        <v>1</v>
      </c>
      <c r="F140" s="6">
        <v>1</v>
      </c>
      <c r="G140" s="6">
        <v>1</v>
      </c>
      <c r="H140" s="6">
        <v>1</v>
      </c>
      <c r="I140" s="6">
        <v>1</v>
      </c>
      <c r="J140" s="6">
        <v>2</v>
      </c>
      <c r="K140" s="6">
        <v>2</v>
      </c>
      <c r="L140" s="6">
        <v>2</v>
      </c>
      <c r="M140" s="6">
        <v>1</v>
      </c>
      <c r="N140" s="6">
        <v>1</v>
      </c>
      <c r="O140" s="6">
        <v>1</v>
      </c>
      <c r="P140" s="6">
        <v>1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</row>
    <row r="141" spans="1:25" s="16" customFormat="1" ht="12" customHeight="1" x14ac:dyDescent="0.2">
      <c r="A141" s="72" t="s">
        <v>121</v>
      </c>
      <c r="B141" s="72"/>
      <c r="C141" s="6">
        <v>1</v>
      </c>
      <c r="D141" s="6">
        <v>1</v>
      </c>
      <c r="E141" s="6">
        <v>1</v>
      </c>
      <c r="F141" s="6">
        <v>0</v>
      </c>
      <c r="G141" s="6">
        <v>1</v>
      </c>
      <c r="H141" s="6">
        <v>1</v>
      </c>
      <c r="I141" s="6">
        <v>1</v>
      </c>
      <c r="J141" s="6">
        <v>1</v>
      </c>
      <c r="K141" s="6">
        <v>1</v>
      </c>
      <c r="L141" s="6">
        <v>1</v>
      </c>
      <c r="M141" s="6">
        <v>1</v>
      </c>
      <c r="N141" s="6">
        <v>1</v>
      </c>
      <c r="O141" s="6">
        <v>1</v>
      </c>
      <c r="P141" s="6">
        <v>1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</row>
    <row r="142" spans="1:25" s="16" customFormat="1" ht="12" customHeight="1" x14ac:dyDescent="0.2">
      <c r="A142" s="72" t="s">
        <v>122</v>
      </c>
      <c r="B142" s="72"/>
      <c r="C142" s="6">
        <v>3</v>
      </c>
      <c r="D142" s="6">
        <v>3</v>
      </c>
      <c r="E142" s="6">
        <v>3</v>
      </c>
      <c r="F142" s="6">
        <v>3</v>
      </c>
      <c r="G142" s="6">
        <v>2</v>
      </c>
      <c r="H142" s="6">
        <v>2</v>
      </c>
      <c r="I142" s="6">
        <v>2</v>
      </c>
      <c r="J142" s="6">
        <v>3</v>
      </c>
      <c r="K142" s="6">
        <v>3</v>
      </c>
      <c r="L142" s="6">
        <v>3</v>
      </c>
      <c r="M142" s="6">
        <v>3</v>
      </c>
      <c r="N142" s="6">
        <v>3</v>
      </c>
      <c r="O142" s="6">
        <v>3</v>
      </c>
      <c r="P142" s="6">
        <v>2</v>
      </c>
      <c r="Q142" s="6">
        <v>2</v>
      </c>
      <c r="R142" s="6">
        <v>2</v>
      </c>
      <c r="S142" s="6">
        <v>2</v>
      </c>
      <c r="T142" s="6">
        <v>2</v>
      </c>
      <c r="U142" s="6">
        <v>2</v>
      </c>
      <c r="V142" s="6">
        <v>2</v>
      </c>
      <c r="W142" s="6">
        <v>2</v>
      </c>
      <c r="X142" s="6">
        <v>2</v>
      </c>
      <c r="Y142" s="6">
        <v>2</v>
      </c>
    </row>
    <row r="143" spans="1:25" s="16" customFormat="1" ht="12" customHeight="1" x14ac:dyDescent="0.2">
      <c r="A143" s="72" t="s">
        <v>123</v>
      </c>
      <c r="B143" s="72"/>
      <c r="C143" s="6">
        <v>6</v>
      </c>
      <c r="D143" s="6">
        <v>6</v>
      </c>
      <c r="E143" s="6">
        <v>6</v>
      </c>
      <c r="F143" s="6">
        <v>6</v>
      </c>
      <c r="G143" s="6">
        <v>6</v>
      </c>
      <c r="H143" s="6">
        <v>4</v>
      </c>
      <c r="I143" s="6">
        <v>4</v>
      </c>
      <c r="J143" s="6">
        <v>3</v>
      </c>
      <c r="K143" s="6">
        <v>4</v>
      </c>
      <c r="L143" s="6">
        <v>3</v>
      </c>
      <c r="M143" s="6">
        <v>3</v>
      </c>
      <c r="N143" s="6">
        <v>3</v>
      </c>
      <c r="O143" s="6">
        <v>3</v>
      </c>
      <c r="P143" s="6">
        <v>3</v>
      </c>
      <c r="Q143" s="6">
        <v>4</v>
      </c>
      <c r="R143" s="6">
        <v>3</v>
      </c>
      <c r="S143" s="6">
        <v>4</v>
      </c>
      <c r="T143" s="6">
        <v>2</v>
      </c>
      <c r="U143" s="6">
        <v>2</v>
      </c>
      <c r="V143" s="6">
        <v>2</v>
      </c>
      <c r="W143" s="6">
        <v>2</v>
      </c>
      <c r="X143" s="6">
        <v>3</v>
      </c>
      <c r="Y143" s="6">
        <v>3</v>
      </c>
    </row>
    <row r="144" spans="1:25" s="16" customFormat="1" ht="12" customHeight="1" x14ac:dyDescent="0.2">
      <c r="A144" s="72" t="s">
        <v>124</v>
      </c>
      <c r="B144" s="72"/>
      <c r="C144" s="6">
        <v>5</v>
      </c>
      <c r="D144" s="6">
        <v>5</v>
      </c>
      <c r="E144" s="6">
        <v>6</v>
      </c>
      <c r="F144" s="6">
        <v>6</v>
      </c>
      <c r="G144" s="6">
        <v>4</v>
      </c>
      <c r="H144" s="6">
        <v>4</v>
      </c>
      <c r="I144" s="6">
        <v>6</v>
      </c>
      <c r="J144" s="6">
        <v>7</v>
      </c>
      <c r="K144" s="6">
        <v>9</v>
      </c>
      <c r="L144" s="6">
        <v>8</v>
      </c>
      <c r="M144" s="6">
        <v>10</v>
      </c>
      <c r="N144" s="6">
        <v>12</v>
      </c>
      <c r="O144" s="6">
        <v>11</v>
      </c>
      <c r="P144" s="6">
        <v>10</v>
      </c>
      <c r="Q144" s="6">
        <v>10</v>
      </c>
      <c r="R144" s="6">
        <v>8</v>
      </c>
      <c r="S144" s="6">
        <v>9</v>
      </c>
      <c r="T144" s="6">
        <v>10</v>
      </c>
      <c r="U144" s="6">
        <v>11</v>
      </c>
      <c r="V144" s="6">
        <v>12</v>
      </c>
      <c r="W144" s="6">
        <v>11</v>
      </c>
      <c r="X144" s="6">
        <v>11</v>
      </c>
      <c r="Y144" s="6">
        <v>11</v>
      </c>
    </row>
    <row r="145" spans="1:25" s="16" customFormat="1" ht="12" customHeight="1" x14ac:dyDescent="0.2">
      <c r="A145" s="72" t="s">
        <v>125</v>
      </c>
      <c r="B145" s="72"/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1</v>
      </c>
      <c r="L145" s="6">
        <v>1</v>
      </c>
      <c r="M145" s="6">
        <v>1</v>
      </c>
      <c r="N145" s="6">
        <v>1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</row>
    <row r="146" spans="1:25" s="16" customFormat="1" ht="12" customHeight="1" x14ac:dyDescent="0.2">
      <c r="A146" s="73" t="s">
        <v>126</v>
      </c>
      <c r="B146" s="73"/>
      <c r="C146" s="11">
        <v>8</v>
      </c>
      <c r="D146" s="11">
        <v>7</v>
      </c>
      <c r="E146" s="11">
        <v>7</v>
      </c>
      <c r="F146" s="11">
        <v>6</v>
      </c>
      <c r="G146" s="11">
        <v>6</v>
      </c>
      <c r="H146" s="11">
        <v>6</v>
      </c>
      <c r="I146" s="11">
        <v>6</v>
      </c>
      <c r="J146" s="11">
        <v>8</v>
      </c>
      <c r="K146" s="11">
        <v>7</v>
      </c>
      <c r="L146" s="11">
        <v>6</v>
      </c>
      <c r="M146" s="11">
        <v>7</v>
      </c>
      <c r="N146" s="11">
        <v>8</v>
      </c>
      <c r="O146" s="11">
        <v>5</v>
      </c>
      <c r="P146" s="11">
        <v>5</v>
      </c>
      <c r="Q146" s="11">
        <v>3</v>
      </c>
      <c r="R146" s="11">
        <v>3</v>
      </c>
      <c r="S146" s="11">
        <v>3</v>
      </c>
      <c r="T146" s="11">
        <v>3</v>
      </c>
      <c r="U146" s="11">
        <v>3</v>
      </c>
      <c r="V146" s="11">
        <v>3</v>
      </c>
      <c r="W146" s="11">
        <v>3</v>
      </c>
      <c r="X146" s="11">
        <v>5</v>
      </c>
      <c r="Y146" s="11">
        <v>3</v>
      </c>
    </row>
    <row r="147" spans="1:25" s="16" customFormat="1" ht="12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s="16" customFormat="1" ht="12" customHeight="1" x14ac:dyDescent="0.2">
      <c r="A148" s="74" t="s">
        <v>127</v>
      </c>
      <c r="B148" s="74"/>
      <c r="C148" s="5">
        <f>SUM(C149:C154)</f>
        <v>26</v>
      </c>
      <c r="D148" s="5">
        <f t="shared" ref="D148:X148" si="45">SUM(D149:D154)</f>
        <v>24</v>
      </c>
      <c r="E148" s="5">
        <f t="shared" si="45"/>
        <v>19</v>
      </c>
      <c r="F148" s="5">
        <f t="shared" si="45"/>
        <v>24</v>
      </c>
      <c r="G148" s="5">
        <f t="shared" si="45"/>
        <v>26</v>
      </c>
      <c r="H148" s="5">
        <f t="shared" si="45"/>
        <v>25</v>
      </c>
      <c r="I148" s="5">
        <f t="shared" si="45"/>
        <v>28</v>
      </c>
      <c r="J148" s="5">
        <f t="shared" si="45"/>
        <v>30</v>
      </c>
      <c r="K148" s="5">
        <f t="shared" si="45"/>
        <v>29</v>
      </c>
      <c r="L148" s="5">
        <f t="shared" si="45"/>
        <v>29</v>
      </c>
      <c r="M148" s="5">
        <f t="shared" si="45"/>
        <v>28</v>
      </c>
      <c r="N148" s="5">
        <f t="shared" si="45"/>
        <v>24</v>
      </c>
      <c r="O148" s="5">
        <f t="shared" si="45"/>
        <v>28</v>
      </c>
      <c r="P148" s="5">
        <f t="shared" si="45"/>
        <v>27</v>
      </c>
      <c r="Q148" s="5">
        <f t="shared" si="45"/>
        <v>29</v>
      </c>
      <c r="R148" s="5">
        <f t="shared" si="45"/>
        <v>28</v>
      </c>
      <c r="S148" s="5">
        <f t="shared" si="45"/>
        <v>24</v>
      </c>
      <c r="T148" s="5">
        <f t="shared" si="45"/>
        <v>28</v>
      </c>
      <c r="U148" s="5">
        <f t="shared" si="45"/>
        <v>24</v>
      </c>
      <c r="V148" s="5">
        <f t="shared" si="45"/>
        <v>28</v>
      </c>
      <c r="W148" s="5">
        <f t="shared" si="45"/>
        <v>26</v>
      </c>
      <c r="X148" s="5">
        <f t="shared" si="45"/>
        <v>25</v>
      </c>
      <c r="Y148" s="5">
        <v>21</v>
      </c>
    </row>
    <row r="149" spans="1:25" s="16" customFormat="1" ht="12" customHeight="1" x14ac:dyDescent="0.2">
      <c r="A149" s="72" t="s">
        <v>128</v>
      </c>
      <c r="B149" s="72"/>
      <c r="C149" s="6">
        <v>0</v>
      </c>
      <c r="D149" s="6">
        <v>0</v>
      </c>
      <c r="E149" s="6">
        <v>0</v>
      </c>
      <c r="F149" s="6">
        <v>1</v>
      </c>
      <c r="G149" s="6">
        <v>1</v>
      </c>
      <c r="H149" s="6">
        <v>1</v>
      </c>
      <c r="I149" s="6">
        <v>1</v>
      </c>
      <c r="J149" s="6">
        <v>1</v>
      </c>
      <c r="K149" s="6">
        <v>1</v>
      </c>
      <c r="L149" s="6">
        <v>1</v>
      </c>
      <c r="M149" s="6">
        <v>1</v>
      </c>
      <c r="N149" s="6">
        <v>1</v>
      </c>
      <c r="O149" s="6">
        <v>1</v>
      </c>
      <c r="P149" s="6">
        <v>1</v>
      </c>
      <c r="Q149" s="6">
        <v>1</v>
      </c>
      <c r="R149" s="6">
        <v>1</v>
      </c>
      <c r="S149" s="6">
        <v>1</v>
      </c>
      <c r="T149" s="6">
        <v>2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</row>
    <row r="150" spans="1:25" s="16" customFormat="1" ht="12" customHeight="1" x14ac:dyDescent="0.2">
      <c r="A150" s="72" t="s">
        <v>129</v>
      </c>
      <c r="B150" s="72"/>
      <c r="C150" s="6">
        <v>19</v>
      </c>
      <c r="D150" s="6">
        <v>16</v>
      </c>
      <c r="E150" s="6">
        <v>11</v>
      </c>
      <c r="F150" s="6">
        <v>13</v>
      </c>
      <c r="G150" s="6">
        <v>16</v>
      </c>
      <c r="H150" s="6">
        <v>15</v>
      </c>
      <c r="I150" s="6">
        <v>18</v>
      </c>
      <c r="J150" s="6">
        <v>20</v>
      </c>
      <c r="K150" s="6">
        <v>18</v>
      </c>
      <c r="L150" s="6">
        <v>18</v>
      </c>
      <c r="M150" s="6">
        <v>17</v>
      </c>
      <c r="N150" s="6">
        <v>13</v>
      </c>
      <c r="O150" s="6">
        <v>17</v>
      </c>
      <c r="P150" s="6">
        <v>19</v>
      </c>
      <c r="Q150" s="6">
        <v>19</v>
      </c>
      <c r="R150" s="6">
        <v>18</v>
      </c>
      <c r="S150" s="6">
        <v>17</v>
      </c>
      <c r="T150" s="6">
        <v>19</v>
      </c>
      <c r="U150" s="6">
        <v>18</v>
      </c>
      <c r="V150" s="6">
        <v>20</v>
      </c>
      <c r="W150" s="6">
        <v>19</v>
      </c>
      <c r="X150" s="6">
        <v>18</v>
      </c>
      <c r="Y150" s="6">
        <v>14</v>
      </c>
    </row>
    <row r="151" spans="1:25" s="16" customFormat="1" ht="12" customHeight="1" x14ac:dyDescent="0.2">
      <c r="A151" s="72" t="s">
        <v>130</v>
      </c>
      <c r="B151" s="72"/>
      <c r="C151" s="6">
        <v>4</v>
      </c>
      <c r="D151" s="6">
        <v>4</v>
      </c>
      <c r="E151" s="6">
        <v>5</v>
      </c>
      <c r="F151" s="6">
        <v>5</v>
      </c>
      <c r="G151" s="6">
        <v>4</v>
      </c>
      <c r="H151" s="6">
        <v>4</v>
      </c>
      <c r="I151" s="6">
        <v>4</v>
      </c>
      <c r="J151" s="6">
        <v>4</v>
      </c>
      <c r="K151" s="6">
        <v>4</v>
      </c>
      <c r="L151" s="6">
        <v>4</v>
      </c>
      <c r="M151" s="6">
        <v>4</v>
      </c>
      <c r="N151" s="6">
        <v>4</v>
      </c>
      <c r="O151" s="6">
        <v>4</v>
      </c>
      <c r="P151" s="6">
        <v>4</v>
      </c>
      <c r="Q151" s="6">
        <v>5</v>
      </c>
      <c r="R151" s="6">
        <v>5</v>
      </c>
      <c r="S151" s="6">
        <v>4</v>
      </c>
      <c r="T151" s="6">
        <v>3</v>
      </c>
      <c r="U151" s="6">
        <v>2</v>
      </c>
      <c r="V151" s="6">
        <v>3</v>
      </c>
      <c r="W151" s="6">
        <v>3</v>
      </c>
      <c r="X151" s="6">
        <v>3</v>
      </c>
      <c r="Y151" s="6">
        <v>3</v>
      </c>
    </row>
    <row r="152" spans="1:25" s="16" customFormat="1" ht="12" customHeight="1" x14ac:dyDescent="0.2">
      <c r="A152" s="72" t="s">
        <v>131</v>
      </c>
      <c r="B152" s="72"/>
      <c r="C152" s="6">
        <v>1</v>
      </c>
      <c r="D152" s="6">
        <v>1</v>
      </c>
      <c r="E152" s="6">
        <v>1</v>
      </c>
      <c r="F152" s="6">
        <v>1</v>
      </c>
      <c r="G152" s="6">
        <v>1</v>
      </c>
      <c r="H152" s="6">
        <v>1</v>
      </c>
      <c r="I152" s="6">
        <v>1</v>
      </c>
      <c r="J152" s="6">
        <v>2</v>
      </c>
      <c r="K152" s="6">
        <v>2</v>
      </c>
      <c r="L152" s="6">
        <v>2</v>
      </c>
      <c r="M152" s="6">
        <v>2</v>
      </c>
      <c r="N152" s="6">
        <v>2</v>
      </c>
      <c r="O152" s="6">
        <v>2</v>
      </c>
      <c r="P152" s="6">
        <v>2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0</v>
      </c>
      <c r="X152" s="6">
        <v>0</v>
      </c>
      <c r="Y152" s="6">
        <v>0</v>
      </c>
    </row>
    <row r="153" spans="1:25" s="16" customFormat="1" ht="12" customHeight="1" x14ac:dyDescent="0.2">
      <c r="A153" s="72" t="s">
        <v>132</v>
      </c>
      <c r="B153" s="72"/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</row>
    <row r="154" spans="1:25" s="16" customFormat="1" ht="12" customHeight="1" x14ac:dyDescent="0.2">
      <c r="A154" s="86" t="s">
        <v>133</v>
      </c>
      <c r="B154" s="86"/>
      <c r="C154" s="11">
        <v>2</v>
      </c>
      <c r="D154" s="11">
        <v>3</v>
      </c>
      <c r="E154" s="11">
        <v>2</v>
      </c>
      <c r="F154" s="11">
        <v>4</v>
      </c>
      <c r="G154" s="11">
        <v>4</v>
      </c>
      <c r="H154" s="11">
        <v>4</v>
      </c>
      <c r="I154" s="11">
        <v>4</v>
      </c>
      <c r="J154" s="11">
        <v>3</v>
      </c>
      <c r="K154" s="11">
        <v>4</v>
      </c>
      <c r="L154" s="11">
        <v>4</v>
      </c>
      <c r="M154" s="11">
        <v>4</v>
      </c>
      <c r="N154" s="11">
        <v>4</v>
      </c>
      <c r="O154" s="11">
        <v>4</v>
      </c>
      <c r="P154" s="11">
        <v>1</v>
      </c>
      <c r="Q154" s="11">
        <v>3</v>
      </c>
      <c r="R154" s="11">
        <v>3</v>
      </c>
      <c r="S154" s="11">
        <v>1</v>
      </c>
      <c r="T154" s="11">
        <v>3</v>
      </c>
      <c r="U154" s="11">
        <v>2</v>
      </c>
      <c r="V154" s="11">
        <v>3</v>
      </c>
      <c r="W154" s="11">
        <v>3</v>
      </c>
      <c r="X154" s="11">
        <v>3</v>
      </c>
      <c r="Y154" s="11">
        <v>3</v>
      </c>
    </row>
    <row r="155" spans="1:25" s="16" customFormat="1" ht="12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s="16" customFormat="1" ht="12" customHeight="1" x14ac:dyDescent="0.2">
      <c r="A156" s="74" t="s">
        <v>134</v>
      </c>
      <c r="B156" s="74"/>
      <c r="C156" s="5">
        <f>SUM(C157:C158)</f>
        <v>8</v>
      </c>
      <c r="D156" s="5">
        <f t="shared" ref="D156:X156" si="46">SUM(D157:D158)</f>
        <v>10</v>
      </c>
      <c r="E156" s="5">
        <f t="shared" si="46"/>
        <v>10</v>
      </c>
      <c r="F156" s="5">
        <f t="shared" si="46"/>
        <v>10</v>
      </c>
      <c r="G156" s="5">
        <f t="shared" si="46"/>
        <v>12</v>
      </c>
      <c r="H156" s="5">
        <f t="shared" si="46"/>
        <v>14</v>
      </c>
      <c r="I156" s="5">
        <f t="shared" si="46"/>
        <v>16</v>
      </c>
      <c r="J156" s="5">
        <f t="shared" si="46"/>
        <v>16</v>
      </c>
      <c r="K156" s="5">
        <f t="shared" si="46"/>
        <v>14</v>
      </c>
      <c r="L156" s="5">
        <f t="shared" si="46"/>
        <v>12</v>
      </c>
      <c r="M156" s="5">
        <f t="shared" si="46"/>
        <v>12</v>
      </c>
      <c r="N156" s="5">
        <f t="shared" si="46"/>
        <v>9</v>
      </c>
      <c r="O156" s="5">
        <f t="shared" si="46"/>
        <v>10</v>
      </c>
      <c r="P156" s="5">
        <f t="shared" si="46"/>
        <v>9</v>
      </c>
      <c r="Q156" s="5">
        <f t="shared" si="46"/>
        <v>12</v>
      </c>
      <c r="R156" s="5">
        <f t="shared" si="46"/>
        <v>14</v>
      </c>
      <c r="S156" s="5">
        <f t="shared" si="46"/>
        <v>11</v>
      </c>
      <c r="T156" s="5">
        <f t="shared" si="46"/>
        <v>6</v>
      </c>
      <c r="U156" s="5">
        <f t="shared" si="46"/>
        <v>7</v>
      </c>
      <c r="V156" s="5">
        <f t="shared" si="46"/>
        <v>8</v>
      </c>
      <c r="W156" s="5">
        <f t="shared" si="46"/>
        <v>9</v>
      </c>
      <c r="X156" s="5">
        <f t="shared" si="46"/>
        <v>6</v>
      </c>
      <c r="Y156" s="5">
        <v>6</v>
      </c>
    </row>
    <row r="157" spans="1:25" s="16" customFormat="1" ht="12" customHeight="1" x14ac:dyDescent="0.2">
      <c r="A157" s="72" t="s">
        <v>135</v>
      </c>
      <c r="B157" s="72"/>
      <c r="C157" s="6">
        <v>6</v>
      </c>
      <c r="D157" s="6">
        <v>7</v>
      </c>
      <c r="E157" s="6">
        <v>7</v>
      </c>
      <c r="F157" s="6">
        <v>7</v>
      </c>
      <c r="G157" s="6">
        <v>8</v>
      </c>
      <c r="H157" s="6">
        <v>10</v>
      </c>
      <c r="I157" s="6">
        <v>12</v>
      </c>
      <c r="J157" s="6">
        <v>12</v>
      </c>
      <c r="K157" s="6">
        <v>10</v>
      </c>
      <c r="L157" s="6">
        <v>8</v>
      </c>
      <c r="M157" s="6">
        <v>7</v>
      </c>
      <c r="N157" s="6">
        <v>6</v>
      </c>
      <c r="O157" s="6">
        <v>6</v>
      </c>
      <c r="P157" s="6">
        <v>5</v>
      </c>
      <c r="Q157" s="6">
        <v>6</v>
      </c>
      <c r="R157" s="6">
        <v>8</v>
      </c>
      <c r="S157" s="6">
        <v>8</v>
      </c>
      <c r="T157" s="6">
        <v>5</v>
      </c>
      <c r="U157" s="6">
        <v>6</v>
      </c>
      <c r="V157" s="6">
        <v>6</v>
      </c>
      <c r="W157" s="6">
        <v>7</v>
      </c>
      <c r="X157" s="6">
        <v>5</v>
      </c>
      <c r="Y157" s="6">
        <v>5</v>
      </c>
    </row>
    <row r="158" spans="1:25" s="16" customFormat="1" ht="12" customHeight="1" x14ac:dyDescent="0.2">
      <c r="A158" s="86" t="s">
        <v>161</v>
      </c>
      <c r="B158" s="86"/>
      <c r="C158" s="11">
        <v>2</v>
      </c>
      <c r="D158" s="11">
        <v>3</v>
      </c>
      <c r="E158" s="11">
        <v>3</v>
      </c>
      <c r="F158" s="11">
        <v>3</v>
      </c>
      <c r="G158" s="11">
        <v>4</v>
      </c>
      <c r="H158" s="11">
        <v>4</v>
      </c>
      <c r="I158" s="11">
        <v>4</v>
      </c>
      <c r="J158" s="11">
        <v>4</v>
      </c>
      <c r="K158" s="11">
        <v>4</v>
      </c>
      <c r="L158" s="11">
        <v>4</v>
      </c>
      <c r="M158" s="11">
        <v>5</v>
      </c>
      <c r="N158" s="11">
        <v>3</v>
      </c>
      <c r="O158" s="11">
        <v>4</v>
      </c>
      <c r="P158" s="11">
        <v>4</v>
      </c>
      <c r="Q158" s="11">
        <v>6</v>
      </c>
      <c r="R158" s="11">
        <v>6</v>
      </c>
      <c r="S158" s="11">
        <v>3</v>
      </c>
      <c r="T158" s="11">
        <v>1</v>
      </c>
      <c r="U158" s="11">
        <v>1</v>
      </c>
      <c r="V158" s="11">
        <v>2</v>
      </c>
      <c r="W158" s="11">
        <v>2</v>
      </c>
      <c r="X158" s="11">
        <v>1</v>
      </c>
      <c r="Y158" s="11">
        <v>1</v>
      </c>
    </row>
    <row r="159" spans="1:25" s="16" customFormat="1" ht="12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s="16" customFormat="1" ht="12" customHeight="1" x14ac:dyDescent="0.2">
      <c r="A160" s="74" t="s">
        <v>136</v>
      </c>
      <c r="B160" s="74"/>
      <c r="C160" s="5">
        <f t="shared" ref="C160:X160" si="47">SUM(C161:C163)</f>
        <v>42</v>
      </c>
      <c r="D160" s="5">
        <f t="shared" si="47"/>
        <v>41</v>
      </c>
      <c r="E160" s="5">
        <f t="shared" si="47"/>
        <v>41</v>
      </c>
      <c r="F160" s="5">
        <f t="shared" si="47"/>
        <v>40</v>
      </c>
      <c r="G160" s="5">
        <f t="shared" si="47"/>
        <v>43</v>
      </c>
      <c r="H160" s="5">
        <f t="shared" si="47"/>
        <v>38</v>
      </c>
      <c r="I160" s="5">
        <f t="shared" si="47"/>
        <v>39</v>
      </c>
      <c r="J160" s="5">
        <f t="shared" si="47"/>
        <v>39</v>
      </c>
      <c r="K160" s="5">
        <f t="shared" si="47"/>
        <v>39</v>
      </c>
      <c r="L160" s="5">
        <f t="shared" si="47"/>
        <v>34</v>
      </c>
      <c r="M160" s="5">
        <f t="shared" si="47"/>
        <v>29</v>
      </c>
      <c r="N160" s="5">
        <f t="shared" si="47"/>
        <v>29</v>
      </c>
      <c r="O160" s="5">
        <f t="shared" si="47"/>
        <v>30</v>
      </c>
      <c r="P160" s="5">
        <f t="shared" si="47"/>
        <v>24</v>
      </c>
      <c r="Q160" s="5">
        <f t="shared" si="47"/>
        <v>23</v>
      </c>
      <c r="R160" s="5">
        <f t="shared" si="47"/>
        <v>21</v>
      </c>
      <c r="S160" s="5">
        <f t="shared" si="47"/>
        <v>21</v>
      </c>
      <c r="T160" s="5">
        <f t="shared" si="47"/>
        <v>20</v>
      </c>
      <c r="U160" s="5">
        <f t="shared" si="47"/>
        <v>17</v>
      </c>
      <c r="V160" s="5">
        <f t="shared" si="47"/>
        <v>13</v>
      </c>
      <c r="W160" s="5">
        <f t="shared" si="47"/>
        <v>14</v>
      </c>
      <c r="X160" s="5">
        <f t="shared" si="47"/>
        <v>15</v>
      </c>
      <c r="Y160" s="5">
        <v>14</v>
      </c>
    </row>
    <row r="161" spans="1:25" s="16" customFormat="1" ht="12" customHeight="1" x14ac:dyDescent="0.2">
      <c r="A161" s="72" t="s">
        <v>137</v>
      </c>
      <c r="B161" s="72"/>
      <c r="C161" s="6">
        <v>16</v>
      </c>
      <c r="D161" s="6">
        <v>13</v>
      </c>
      <c r="E161" s="6">
        <v>12</v>
      </c>
      <c r="F161" s="6">
        <v>14</v>
      </c>
      <c r="G161" s="6">
        <v>14</v>
      </c>
      <c r="H161" s="6">
        <v>11</v>
      </c>
      <c r="I161" s="6">
        <v>11</v>
      </c>
      <c r="J161" s="6">
        <v>13</v>
      </c>
      <c r="K161" s="6">
        <v>12</v>
      </c>
      <c r="L161" s="6">
        <v>11</v>
      </c>
      <c r="M161" s="6">
        <v>10</v>
      </c>
      <c r="N161" s="6">
        <v>10</v>
      </c>
      <c r="O161" s="6">
        <v>12</v>
      </c>
      <c r="P161" s="6">
        <v>11</v>
      </c>
      <c r="Q161" s="6">
        <v>10</v>
      </c>
      <c r="R161" s="6">
        <v>9</v>
      </c>
      <c r="S161" s="6">
        <v>11</v>
      </c>
      <c r="T161" s="6">
        <v>9</v>
      </c>
      <c r="U161" s="6">
        <v>9</v>
      </c>
      <c r="V161" s="6">
        <v>7</v>
      </c>
      <c r="W161" s="6">
        <v>7</v>
      </c>
      <c r="X161" s="6">
        <v>7</v>
      </c>
      <c r="Y161" s="6">
        <v>6</v>
      </c>
    </row>
    <row r="162" spans="1:25" s="16" customFormat="1" ht="12" customHeight="1" x14ac:dyDescent="0.2">
      <c r="A162" s="72" t="s">
        <v>138</v>
      </c>
      <c r="B162" s="72"/>
      <c r="C162" s="6">
        <v>13</v>
      </c>
      <c r="D162" s="6">
        <v>12</v>
      </c>
      <c r="E162" s="6">
        <v>13</v>
      </c>
      <c r="F162" s="6">
        <v>10</v>
      </c>
      <c r="G162" s="6">
        <v>12</v>
      </c>
      <c r="H162" s="6">
        <v>10</v>
      </c>
      <c r="I162" s="6">
        <v>9</v>
      </c>
      <c r="J162" s="6">
        <v>9</v>
      </c>
      <c r="K162" s="6">
        <v>7</v>
      </c>
      <c r="L162" s="6">
        <v>8</v>
      </c>
      <c r="M162" s="6">
        <v>8</v>
      </c>
      <c r="N162" s="6">
        <v>9</v>
      </c>
      <c r="O162" s="6">
        <v>8</v>
      </c>
      <c r="P162" s="6">
        <v>4</v>
      </c>
      <c r="Q162" s="6">
        <v>4</v>
      </c>
      <c r="R162" s="6">
        <v>3</v>
      </c>
      <c r="S162" s="6">
        <v>2</v>
      </c>
      <c r="T162" s="6">
        <v>1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</row>
    <row r="163" spans="1:25" s="16" customFormat="1" ht="12" customHeight="1" x14ac:dyDescent="0.2">
      <c r="A163" s="86" t="s">
        <v>139</v>
      </c>
      <c r="B163" s="86"/>
      <c r="C163" s="15">
        <v>13</v>
      </c>
      <c r="D163" s="15">
        <v>16</v>
      </c>
      <c r="E163" s="15">
        <v>16</v>
      </c>
      <c r="F163" s="15">
        <v>16</v>
      </c>
      <c r="G163" s="15">
        <v>17</v>
      </c>
      <c r="H163" s="15">
        <v>17</v>
      </c>
      <c r="I163" s="15">
        <v>19</v>
      </c>
      <c r="J163" s="15">
        <v>17</v>
      </c>
      <c r="K163" s="15">
        <v>20</v>
      </c>
      <c r="L163" s="15">
        <v>15</v>
      </c>
      <c r="M163" s="15">
        <v>11</v>
      </c>
      <c r="N163" s="15">
        <v>10</v>
      </c>
      <c r="O163" s="15">
        <v>10</v>
      </c>
      <c r="P163" s="15">
        <v>9</v>
      </c>
      <c r="Q163" s="15">
        <v>9</v>
      </c>
      <c r="R163" s="15">
        <v>9</v>
      </c>
      <c r="S163" s="15">
        <v>8</v>
      </c>
      <c r="T163" s="15">
        <v>10</v>
      </c>
      <c r="U163" s="15">
        <v>8</v>
      </c>
      <c r="V163" s="15">
        <v>6</v>
      </c>
      <c r="W163" s="15">
        <v>7</v>
      </c>
      <c r="X163" s="15">
        <v>8</v>
      </c>
      <c r="Y163" s="15">
        <v>8</v>
      </c>
    </row>
    <row r="164" spans="1:25" s="16" customFormat="1" ht="12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s="16" customFormat="1" ht="12" customHeight="1" x14ac:dyDescent="0.2">
      <c r="A165" s="74" t="s">
        <v>140</v>
      </c>
      <c r="B165" s="74"/>
      <c r="C165" s="5">
        <f t="shared" ref="C165:X165" si="48">SUM(C166:C175)</f>
        <v>39</v>
      </c>
      <c r="D165" s="5">
        <f t="shared" si="48"/>
        <v>33</v>
      </c>
      <c r="E165" s="5">
        <f t="shared" si="48"/>
        <v>33</v>
      </c>
      <c r="F165" s="5">
        <f t="shared" si="48"/>
        <v>33</v>
      </c>
      <c r="G165" s="5">
        <f t="shared" si="48"/>
        <v>28</v>
      </c>
      <c r="H165" s="5">
        <f t="shared" si="48"/>
        <v>33</v>
      </c>
      <c r="I165" s="5">
        <f t="shared" si="48"/>
        <v>30</v>
      </c>
      <c r="J165" s="5">
        <f t="shared" si="48"/>
        <v>28</v>
      </c>
      <c r="K165" s="5">
        <f t="shared" si="48"/>
        <v>28</v>
      </c>
      <c r="L165" s="5">
        <f t="shared" si="48"/>
        <v>30</v>
      </c>
      <c r="M165" s="5">
        <f t="shared" si="48"/>
        <v>31</v>
      </c>
      <c r="N165" s="5">
        <f t="shared" si="48"/>
        <v>25</v>
      </c>
      <c r="O165" s="5">
        <f t="shared" si="48"/>
        <v>26</v>
      </c>
      <c r="P165" s="5">
        <f t="shared" si="48"/>
        <v>23</v>
      </c>
      <c r="Q165" s="5">
        <f t="shared" si="48"/>
        <v>20</v>
      </c>
      <c r="R165" s="5">
        <f t="shared" si="48"/>
        <v>20</v>
      </c>
      <c r="S165" s="5">
        <f t="shared" si="48"/>
        <v>21</v>
      </c>
      <c r="T165" s="5">
        <f t="shared" si="48"/>
        <v>18</v>
      </c>
      <c r="U165" s="5">
        <f t="shared" si="48"/>
        <v>14</v>
      </c>
      <c r="V165" s="5">
        <f t="shared" si="48"/>
        <v>13</v>
      </c>
      <c r="W165" s="5">
        <f t="shared" si="48"/>
        <v>12</v>
      </c>
      <c r="X165" s="5">
        <f t="shared" si="48"/>
        <v>13</v>
      </c>
      <c r="Y165" s="5">
        <v>10</v>
      </c>
    </row>
    <row r="166" spans="1:25" s="16" customFormat="1" ht="12" customHeight="1" x14ac:dyDescent="0.2">
      <c r="A166" s="72" t="s">
        <v>141</v>
      </c>
      <c r="B166" s="72"/>
      <c r="C166" s="6">
        <v>3</v>
      </c>
      <c r="D166" s="6">
        <v>2</v>
      </c>
      <c r="E166" s="6">
        <v>2</v>
      </c>
      <c r="F166" s="6">
        <v>2</v>
      </c>
      <c r="G166" s="6">
        <v>2</v>
      </c>
      <c r="H166" s="6">
        <v>4</v>
      </c>
      <c r="I166" s="6">
        <v>4</v>
      </c>
      <c r="J166" s="6">
        <v>3</v>
      </c>
      <c r="K166" s="6">
        <v>3</v>
      </c>
      <c r="L166" s="6">
        <v>4</v>
      </c>
      <c r="M166" s="6">
        <v>4</v>
      </c>
      <c r="N166" s="6">
        <v>1</v>
      </c>
      <c r="O166" s="6">
        <v>3</v>
      </c>
      <c r="P166" s="6">
        <v>2</v>
      </c>
      <c r="Q166" s="6">
        <v>3</v>
      </c>
      <c r="R166" s="6">
        <v>2</v>
      </c>
      <c r="S166" s="6">
        <v>2</v>
      </c>
      <c r="T166" s="6">
        <v>2</v>
      </c>
      <c r="U166" s="6">
        <v>2</v>
      </c>
      <c r="V166" s="6">
        <v>2</v>
      </c>
      <c r="W166" s="6">
        <v>1</v>
      </c>
      <c r="X166" s="6">
        <v>2</v>
      </c>
      <c r="Y166" s="6">
        <v>0</v>
      </c>
    </row>
    <row r="167" spans="1:25" s="16" customFormat="1" ht="12" customHeight="1" x14ac:dyDescent="0.2">
      <c r="A167" s="72" t="s">
        <v>142</v>
      </c>
      <c r="B167" s="72"/>
      <c r="C167" s="6">
        <v>0</v>
      </c>
      <c r="D167" s="6">
        <v>0</v>
      </c>
      <c r="E167" s="6">
        <v>0</v>
      </c>
      <c r="F167" s="6">
        <v>0</v>
      </c>
      <c r="G167" s="6">
        <v>1</v>
      </c>
      <c r="H167" s="6">
        <v>1</v>
      </c>
      <c r="I167" s="6">
        <v>1</v>
      </c>
      <c r="J167" s="6">
        <v>1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</row>
    <row r="168" spans="1:25" s="16" customFormat="1" ht="12" customHeight="1" x14ac:dyDescent="0.2">
      <c r="A168" s="72" t="s">
        <v>143</v>
      </c>
      <c r="B168" s="72"/>
      <c r="C168" s="6">
        <v>1</v>
      </c>
      <c r="D168" s="6">
        <v>1</v>
      </c>
      <c r="E168" s="6">
        <v>1</v>
      </c>
      <c r="F168" s="6">
        <v>1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</row>
    <row r="169" spans="1:25" s="16" customFormat="1" ht="12" customHeight="1" x14ac:dyDescent="0.2">
      <c r="A169" s="72" t="s">
        <v>144</v>
      </c>
      <c r="B169" s="72"/>
      <c r="C169" s="6">
        <v>3</v>
      </c>
      <c r="D169" s="6">
        <v>2</v>
      </c>
      <c r="E169" s="6">
        <v>2</v>
      </c>
      <c r="F169" s="6">
        <v>2</v>
      </c>
      <c r="G169" s="6">
        <v>1</v>
      </c>
      <c r="H169" s="6">
        <v>1</v>
      </c>
      <c r="I169" s="6">
        <v>1</v>
      </c>
      <c r="J169" s="6">
        <v>1</v>
      </c>
      <c r="K169" s="6">
        <v>1</v>
      </c>
      <c r="L169" s="6">
        <v>1</v>
      </c>
      <c r="M169" s="6">
        <v>1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1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</row>
    <row r="170" spans="1:25" s="16" customFormat="1" ht="12" customHeight="1" x14ac:dyDescent="0.2">
      <c r="A170" s="72" t="s">
        <v>145</v>
      </c>
      <c r="B170" s="72"/>
      <c r="C170" s="6">
        <v>22</v>
      </c>
      <c r="D170" s="6">
        <v>18</v>
      </c>
      <c r="E170" s="6">
        <v>20</v>
      </c>
      <c r="F170" s="6">
        <v>21</v>
      </c>
      <c r="G170" s="6">
        <v>17</v>
      </c>
      <c r="H170" s="6">
        <v>19</v>
      </c>
      <c r="I170" s="6">
        <v>16</v>
      </c>
      <c r="J170" s="6">
        <v>14</v>
      </c>
      <c r="K170" s="6">
        <v>13</v>
      </c>
      <c r="L170" s="6">
        <v>13</v>
      </c>
      <c r="M170" s="6">
        <v>14</v>
      </c>
      <c r="N170" s="6">
        <v>15</v>
      </c>
      <c r="O170" s="6">
        <v>14</v>
      </c>
      <c r="P170" s="6">
        <v>14</v>
      </c>
      <c r="Q170" s="6">
        <v>10</v>
      </c>
      <c r="R170" s="6">
        <v>11</v>
      </c>
      <c r="S170" s="6">
        <v>10</v>
      </c>
      <c r="T170" s="6">
        <v>8</v>
      </c>
      <c r="U170" s="6">
        <v>9</v>
      </c>
      <c r="V170" s="6">
        <v>8</v>
      </c>
      <c r="W170" s="6">
        <v>8</v>
      </c>
      <c r="X170" s="6">
        <v>9</v>
      </c>
      <c r="Y170" s="6">
        <v>8</v>
      </c>
    </row>
    <row r="171" spans="1:25" s="16" customFormat="1" ht="12" customHeight="1" x14ac:dyDescent="0.2">
      <c r="A171" s="72" t="s">
        <v>146</v>
      </c>
      <c r="B171" s="72"/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1</v>
      </c>
      <c r="Q171" s="6">
        <v>1</v>
      </c>
      <c r="R171" s="6">
        <v>1</v>
      </c>
      <c r="S171" s="6">
        <v>1</v>
      </c>
      <c r="T171" s="6">
        <v>1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</row>
    <row r="172" spans="1:25" s="16" customFormat="1" ht="12" customHeight="1" x14ac:dyDescent="0.2">
      <c r="A172" s="72" t="s">
        <v>147</v>
      </c>
      <c r="B172" s="72"/>
      <c r="C172" s="6">
        <v>2</v>
      </c>
      <c r="D172" s="6">
        <v>2</v>
      </c>
      <c r="E172" s="6">
        <v>2</v>
      </c>
      <c r="F172" s="6">
        <v>2</v>
      </c>
      <c r="G172" s="6">
        <v>3</v>
      </c>
      <c r="H172" s="6">
        <v>3</v>
      </c>
      <c r="I172" s="6">
        <v>3</v>
      </c>
      <c r="J172" s="6">
        <v>3</v>
      </c>
      <c r="K172" s="6">
        <v>4</v>
      </c>
      <c r="L172" s="6">
        <v>4</v>
      </c>
      <c r="M172" s="6">
        <v>4</v>
      </c>
      <c r="N172" s="6">
        <v>2</v>
      </c>
      <c r="O172" s="6">
        <v>2</v>
      </c>
      <c r="P172" s="6">
        <v>2</v>
      </c>
      <c r="Q172" s="6">
        <v>2</v>
      </c>
      <c r="R172" s="6">
        <v>2</v>
      </c>
      <c r="S172" s="6">
        <v>2</v>
      </c>
      <c r="T172" s="6">
        <v>1</v>
      </c>
      <c r="U172" s="6">
        <v>0</v>
      </c>
      <c r="V172" s="6">
        <v>1</v>
      </c>
      <c r="W172" s="6">
        <v>1</v>
      </c>
      <c r="X172" s="6">
        <v>0</v>
      </c>
      <c r="Y172" s="6">
        <v>0</v>
      </c>
    </row>
    <row r="173" spans="1:25" s="16" customFormat="1" ht="12" customHeight="1" x14ac:dyDescent="0.2">
      <c r="A173" s="72" t="s">
        <v>148</v>
      </c>
      <c r="B173" s="72"/>
      <c r="C173" s="6">
        <v>1</v>
      </c>
      <c r="D173" s="6">
        <v>1</v>
      </c>
      <c r="E173" s="6">
        <v>1</v>
      </c>
      <c r="F173" s="6">
        <v>1</v>
      </c>
      <c r="G173" s="6">
        <v>1</v>
      </c>
      <c r="H173" s="6">
        <v>1</v>
      </c>
      <c r="I173" s="6">
        <v>1</v>
      </c>
      <c r="J173" s="6">
        <v>1</v>
      </c>
      <c r="K173" s="6">
        <v>1</v>
      </c>
      <c r="L173" s="6">
        <v>1</v>
      </c>
      <c r="M173" s="6">
        <v>1</v>
      </c>
      <c r="N173" s="6">
        <v>1</v>
      </c>
      <c r="O173" s="6">
        <v>1</v>
      </c>
      <c r="P173" s="6">
        <v>1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</row>
    <row r="174" spans="1:25" s="16" customFormat="1" ht="12" customHeight="1" x14ac:dyDescent="0.2">
      <c r="A174" s="72" t="s">
        <v>149</v>
      </c>
      <c r="B174" s="72"/>
      <c r="C174" s="6">
        <v>2</v>
      </c>
      <c r="D174" s="6">
        <v>1</v>
      </c>
      <c r="E174" s="6">
        <v>1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</row>
    <row r="175" spans="1:25" s="16" customFormat="1" ht="12" customHeight="1" x14ac:dyDescent="0.2">
      <c r="A175" s="86" t="s">
        <v>150</v>
      </c>
      <c r="B175" s="86"/>
      <c r="C175" s="11">
        <v>5</v>
      </c>
      <c r="D175" s="11">
        <v>6</v>
      </c>
      <c r="E175" s="11">
        <v>4</v>
      </c>
      <c r="F175" s="11">
        <v>4</v>
      </c>
      <c r="G175" s="11">
        <v>3</v>
      </c>
      <c r="H175" s="11">
        <v>4</v>
      </c>
      <c r="I175" s="11">
        <v>4</v>
      </c>
      <c r="J175" s="11">
        <v>5</v>
      </c>
      <c r="K175" s="11">
        <v>6</v>
      </c>
      <c r="L175" s="11">
        <v>7</v>
      </c>
      <c r="M175" s="11">
        <v>7</v>
      </c>
      <c r="N175" s="11">
        <v>6</v>
      </c>
      <c r="O175" s="11">
        <v>6</v>
      </c>
      <c r="P175" s="11">
        <v>3</v>
      </c>
      <c r="Q175" s="11">
        <v>3</v>
      </c>
      <c r="R175" s="11">
        <v>3</v>
      </c>
      <c r="S175" s="11">
        <v>4</v>
      </c>
      <c r="T175" s="11">
        <v>5</v>
      </c>
      <c r="U175" s="11">
        <v>2</v>
      </c>
      <c r="V175" s="11">
        <v>1</v>
      </c>
      <c r="W175" s="11">
        <v>1</v>
      </c>
      <c r="X175" s="11">
        <v>1</v>
      </c>
      <c r="Y175" s="11">
        <v>1</v>
      </c>
    </row>
    <row r="176" spans="1:25" s="16" customFormat="1" ht="12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s="16" customFormat="1" ht="12" customHeight="1" x14ac:dyDescent="0.2">
      <c r="A177" s="74" t="s">
        <v>151</v>
      </c>
      <c r="B177" s="74"/>
      <c r="C177" s="5">
        <f t="shared" ref="C177:X177" si="49">SUM(C178:C185)</f>
        <v>235</v>
      </c>
      <c r="D177" s="5">
        <f t="shared" si="49"/>
        <v>219</v>
      </c>
      <c r="E177" s="5">
        <f t="shared" si="49"/>
        <v>220</v>
      </c>
      <c r="F177" s="5">
        <f t="shared" si="49"/>
        <v>217</v>
      </c>
      <c r="G177" s="5">
        <f t="shared" si="49"/>
        <v>223</v>
      </c>
      <c r="H177" s="5">
        <f t="shared" si="49"/>
        <v>221</v>
      </c>
      <c r="I177" s="5">
        <f t="shared" si="49"/>
        <v>241</v>
      </c>
      <c r="J177" s="5">
        <f t="shared" si="49"/>
        <v>238</v>
      </c>
      <c r="K177" s="5">
        <f t="shared" si="49"/>
        <v>238</v>
      </c>
      <c r="L177" s="5">
        <f t="shared" si="49"/>
        <v>228</v>
      </c>
      <c r="M177" s="5">
        <f t="shared" si="49"/>
        <v>226</v>
      </c>
      <c r="N177" s="5">
        <f t="shared" si="49"/>
        <v>217</v>
      </c>
      <c r="O177" s="5">
        <f t="shared" si="49"/>
        <v>216</v>
      </c>
      <c r="P177" s="5">
        <f t="shared" si="49"/>
        <v>203</v>
      </c>
      <c r="Q177" s="5">
        <f t="shared" si="49"/>
        <v>201</v>
      </c>
      <c r="R177" s="5">
        <f t="shared" si="49"/>
        <v>195</v>
      </c>
      <c r="S177" s="5">
        <f t="shared" si="49"/>
        <v>189</v>
      </c>
      <c r="T177" s="5">
        <f t="shared" si="49"/>
        <v>188</v>
      </c>
      <c r="U177" s="5">
        <f t="shared" si="49"/>
        <v>167</v>
      </c>
      <c r="V177" s="5">
        <f t="shared" si="49"/>
        <v>166</v>
      </c>
      <c r="W177" s="5">
        <f t="shared" si="49"/>
        <v>162</v>
      </c>
      <c r="X177" s="5">
        <f t="shared" si="49"/>
        <v>164</v>
      </c>
      <c r="Y177" s="5">
        <v>147</v>
      </c>
    </row>
    <row r="178" spans="1:25" s="16" customFormat="1" ht="12" customHeight="1" x14ac:dyDescent="0.2">
      <c r="A178" s="72" t="s">
        <v>152</v>
      </c>
      <c r="B178" s="72"/>
      <c r="C178" s="6">
        <f>SUM(C56:C66)</f>
        <v>32</v>
      </c>
      <c r="D178" s="6">
        <f t="shared" ref="D178:X178" si="50">SUM(D56:D66)</f>
        <v>31</v>
      </c>
      <c r="E178" s="6">
        <f t="shared" si="50"/>
        <v>26</v>
      </c>
      <c r="F178" s="6">
        <f t="shared" si="50"/>
        <v>24</v>
      </c>
      <c r="G178" s="6">
        <f t="shared" si="50"/>
        <v>29</v>
      </c>
      <c r="H178" s="6">
        <f t="shared" si="50"/>
        <v>30</v>
      </c>
      <c r="I178" s="6">
        <f t="shared" si="50"/>
        <v>34</v>
      </c>
      <c r="J178" s="6">
        <f t="shared" si="50"/>
        <v>30</v>
      </c>
      <c r="K178" s="6">
        <f t="shared" si="50"/>
        <v>31</v>
      </c>
      <c r="L178" s="6">
        <f t="shared" si="50"/>
        <v>32</v>
      </c>
      <c r="M178" s="6">
        <f t="shared" si="50"/>
        <v>28</v>
      </c>
      <c r="N178" s="6">
        <f t="shared" si="50"/>
        <v>29</v>
      </c>
      <c r="O178" s="6">
        <f t="shared" si="50"/>
        <v>29</v>
      </c>
      <c r="P178" s="6">
        <f t="shared" si="50"/>
        <v>30</v>
      </c>
      <c r="Q178" s="6">
        <f t="shared" si="50"/>
        <v>31</v>
      </c>
      <c r="R178" s="6">
        <f t="shared" si="50"/>
        <v>28</v>
      </c>
      <c r="S178" s="6">
        <f t="shared" si="50"/>
        <v>25</v>
      </c>
      <c r="T178" s="6">
        <f t="shared" si="50"/>
        <v>25</v>
      </c>
      <c r="U178" s="6">
        <f t="shared" si="50"/>
        <v>22</v>
      </c>
      <c r="V178" s="6">
        <f t="shared" si="50"/>
        <v>22</v>
      </c>
      <c r="W178" s="6">
        <f t="shared" si="50"/>
        <v>20</v>
      </c>
      <c r="X178" s="6">
        <f t="shared" si="50"/>
        <v>23</v>
      </c>
      <c r="Y178" s="6">
        <v>22</v>
      </c>
    </row>
    <row r="179" spans="1:25" s="16" customFormat="1" ht="12" customHeight="1" x14ac:dyDescent="0.2">
      <c r="A179" s="72" t="s">
        <v>153</v>
      </c>
      <c r="B179" s="72"/>
      <c r="C179" s="6">
        <f>SUM(C69:C115)</f>
        <v>31</v>
      </c>
      <c r="D179" s="6">
        <f t="shared" ref="D179:X179" si="51">SUM(D69:D115)</f>
        <v>25</v>
      </c>
      <c r="E179" s="6">
        <f t="shared" si="51"/>
        <v>34</v>
      </c>
      <c r="F179" s="6">
        <f t="shared" si="51"/>
        <v>31</v>
      </c>
      <c r="G179" s="6">
        <f t="shared" si="51"/>
        <v>31</v>
      </c>
      <c r="H179" s="6">
        <f t="shared" si="51"/>
        <v>30</v>
      </c>
      <c r="I179" s="6">
        <f t="shared" si="51"/>
        <v>35</v>
      </c>
      <c r="J179" s="6">
        <f t="shared" si="51"/>
        <v>35</v>
      </c>
      <c r="K179" s="6">
        <f t="shared" si="51"/>
        <v>31</v>
      </c>
      <c r="L179" s="6">
        <f t="shared" si="51"/>
        <v>34</v>
      </c>
      <c r="M179" s="6">
        <f t="shared" si="51"/>
        <v>36</v>
      </c>
      <c r="N179" s="6">
        <f t="shared" si="51"/>
        <v>33</v>
      </c>
      <c r="O179" s="6">
        <f t="shared" si="51"/>
        <v>31</v>
      </c>
      <c r="P179" s="6">
        <f t="shared" si="51"/>
        <v>30</v>
      </c>
      <c r="Q179" s="6">
        <f t="shared" si="51"/>
        <v>26</v>
      </c>
      <c r="R179" s="6">
        <f t="shared" si="51"/>
        <v>29</v>
      </c>
      <c r="S179" s="6">
        <f t="shared" si="51"/>
        <v>29</v>
      </c>
      <c r="T179" s="6">
        <f t="shared" si="51"/>
        <v>35</v>
      </c>
      <c r="U179" s="6">
        <f t="shared" si="51"/>
        <v>28</v>
      </c>
      <c r="V179" s="6">
        <f t="shared" si="51"/>
        <v>30</v>
      </c>
      <c r="W179" s="6">
        <f t="shared" si="51"/>
        <v>30</v>
      </c>
      <c r="X179" s="6">
        <f t="shared" si="51"/>
        <v>27</v>
      </c>
      <c r="Y179" s="6">
        <v>29</v>
      </c>
    </row>
    <row r="180" spans="1:25" s="16" customFormat="1" ht="12" customHeight="1" x14ac:dyDescent="0.2">
      <c r="A180" s="72" t="s">
        <v>154</v>
      </c>
      <c r="B180" s="72"/>
      <c r="C180" s="6">
        <f t="shared" ref="C180:X180" si="52">SUM(C118:C136)</f>
        <v>33</v>
      </c>
      <c r="D180" s="6">
        <f t="shared" si="52"/>
        <v>32</v>
      </c>
      <c r="E180" s="6">
        <f t="shared" si="52"/>
        <v>33</v>
      </c>
      <c r="F180" s="6">
        <f t="shared" si="52"/>
        <v>33</v>
      </c>
      <c r="G180" s="6">
        <f t="shared" si="52"/>
        <v>33</v>
      </c>
      <c r="H180" s="6">
        <f t="shared" si="52"/>
        <v>32</v>
      </c>
      <c r="I180" s="6">
        <f t="shared" si="52"/>
        <v>37</v>
      </c>
      <c r="J180" s="6">
        <f t="shared" si="52"/>
        <v>35</v>
      </c>
      <c r="K180" s="6">
        <f t="shared" si="52"/>
        <v>37</v>
      </c>
      <c r="L180" s="6">
        <f t="shared" si="52"/>
        <v>32</v>
      </c>
      <c r="M180" s="6">
        <f t="shared" si="52"/>
        <v>34</v>
      </c>
      <c r="N180" s="6">
        <f t="shared" si="52"/>
        <v>37</v>
      </c>
      <c r="O180" s="6">
        <f t="shared" si="52"/>
        <v>37</v>
      </c>
      <c r="P180" s="6">
        <f t="shared" si="52"/>
        <v>36</v>
      </c>
      <c r="Q180" s="6">
        <f t="shared" si="52"/>
        <v>38</v>
      </c>
      <c r="R180" s="6">
        <f t="shared" si="52"/>
        <v>36</v>
      </c>
      <c r="S180" s="6">
        <f t="shared" si="52"/>
        <v>37</v>
      </c>
      <c r="T180" s="6">
        <f t="shared" si="52"/>
        <v>36</v>
      </c>
      <c r="U180" s="6">
        <f t="shared" si="52"/>
        <v>35</v>
      </c>
      <c r="V180" s="6">
        <f t="shared" si="52"/>
        <v>30</v>
      </c>
      <c r="W180" s="6">
        <f t="shared" si="52"/>
        <v>31</v>
      </c>
      <c r="X180" s="6">
        <f t="shared" si="52"/>
        <v>32</v>
      </c>
      <c r="Y180" s="6">
        <v>24</v>
      </c>
    </row>
    <row r="181" spans="1:25" s="16" customFormat="1" ht="12" customHeight="1" x14ac:dyDescent="0.2">
      <c r="A181" s="72" t="s">
        <v>155</v>
      </c>
      <c r="B181" s="72"/>
      <c r="C181" s="6">
        <f>SUM(C139:C146)</f>
        <v>24</v>
      </c>
      <c r="D181" s="6">
        <f t="shared" ref="D181:X181" si="53">SUM(D139:D146)</f>
        <v>23</v>
      </c>
      <c r="E181" s="6">
        <f t="shared" si="53"/>
        <v>24</v>
      </c>
      <c r="F181" s="6">
        <f t="shared" si="53"/>
        <v>22</v>
      </c>
      <c r="G181" s="6">
        <f t="shared" si="53"/>
        <v>21</v>
      </c>
      <c r="H181" s="6">
        <f t="shared" si="53"/>
        <v>19</v>
      </c>
      <c r="I181" s="6">
        <f t="shared" si="53"/>
        <v>22</v>
      </c>
      <c r="J181" s="6">
        <f t="shared" si="53"/>
        <v>25</v>
      </c>
      <c r="K181" s="6">
        <f t="shared" si="53"/>
        <v>29</v>
      </c>
      <c r="L181" s="6">
        <f t="shared" si="53"/>
        <v>25</v>
      </c>
      <c r="M181" s="6">
        <f t="shared" si="53"/>
        <v>28</v>
      </c>
      <c r="N181" s="6">
        <f t="shared" si="53"/>
        <v>31</v>
      </c>
      <c r="O181" s="6">
        <f t="shared" si="53"/>
        <v>25</v>
      </c>
      <c r="P181" s="6">
        <f t="shared" si="53"/>
        <v>24</v>
      </c>
      <c r="Q181" s="6">
        <f t="shared" si="53"/>
        <v>22</v>
      </c>
      <c r="R181" s="6">
        <f t="shared" si="53"/>
        <v>19</v>
      </c>
      <c r="S181" s="6">
        <f t="shared" si="53"/>
        <v>21</v>
      </c>
      <c r="T181" s="6">
        <f t="shared" si="53"/>
        <v>20</v>
      </c>
      <c r="U181" s="6">
        <f t="shared" si="53"/>
        <v>20</v>
      </c>
      <c r="V181" s="6">
        <f t="shared" si="53"/>
        <v>22</v>
      </c>
      <c r="W181" s="6">
        <f t="shared" si="53"/>
        <v>20</v>
      </c>
      <c r="X181" s="6">
        <f t="shared" si="53"/>
        <v>23</v>
      </c>
      <c r="Y181" s="6">
        <v>21</v>
      </c>
    </row>
    <row r="182" spans="1:25" s="16" customFormat="1" ht="12" customHeight="1" x14ac:dyDescent="0.2">
      <c r="A182" s="72" t="s">
        <v>156</v>
      </c>
      <c r="B182" s="72"/>
      <c r="C182" s="6">
        <f>SUM(C149:C154)</f>
        <v>26</v>
      </c>
      <c r="D182" s="6">
        <f t="shared" ref="D182:X182" si="54">SUM(D149:D154)</f>
        <v>24</v>
      </c>
      <c r="E182" s="6">
        <f t="shared" si="54"/>
        <v>19</v>
      </c>
      <c r="F182" s="6">
        <f t="shared" si="54"/>
        <v>24</v>
      </c>
      <c r="G182" s="6">
        <f t="shared" si="54"/>
        <v>26</v>
      </c>
      <c r="H182" s="6">
        <f t="shared" si="54"/>
        <v>25</v>
      </c>
      <c r="I182" s="6">
        <f t="shared" si="54"/>
        <v>28</v>
      </c>
      <c r="J182" s="6">
        <f t="shared" si="54"/>
        <v>30</v>
      </c>
      <c r="K182" s="6">
        <f t="shared" si="54"/>
        <v>29</v>
      </c>
      <c r="L182" s="6">
        <f t="shared" si="54"/>
        <v>29</v>
      </c>
      <c r="M182" s="6">
        <f t="shared" si="54"/>
        <v>28</v>
      </c>
      <c r="N182" s="6">
        <f t="shared" si="54"/>
        <v>24</v>
      </c>
      <c r="O182" s="6">
        <f t="shared" si="54"/>
        <v>28</v>
      </c>
      <c r="P182" s="6">
        <f t="shared" si="54"/>
        <v>27</v>
      </c>
      <c r="Q182" s="6">
        <f t="shared" si="54"/>
        <v>29</v>
      </c>
      <c r="R182" s="6">
        <f t="shared" si="54"/>
        <v>28</v>
      </c>
      <c r="S182" s="6">
        <f t="shared" si="54"/>
        <v>24</v>
      </c>
      <c r="T182" s="6">
        <f t="shared" si="54"/>
        <v>28</v>
      </c>
      <c r="U182" s="6">
        <f t="shared" si="54"/>
        <v>24</v>
      </c>
      <c r="V182" s="6">
        <f t="shared" si="54"/>
        <v>28</v>
      </c>
      <c r="W182" s="6">
        <f t="shared" si="54"/>
        <v>26</v>
      </c>
      <c r="X182" s="6">
        <f t="shared" si="54"/>
        <v>25</v>
      </c>
      <c r="Y182" s="6">
        <v>21</v>
      </c>
    </row>
    <row r="183" spans="1:25" s="16" customFormat="1" ht="12" customHeight="1" x14ac:dyDescent="0.2">
      <c r="A183" s="72" t="s">
        <v>157</v>
      </c>
      <c r="B183" s="72"/>
      <c r="C183" s="6">
        <f>SUM(C157:C158)</f>
        <v>8</v>
      </c>
      <c r="D183" s="6">
        <f t="shared" ref="D183:X183" si="55">SUM(D157:D158)</f>
        <v>10</v>
      </c>
      <c r="E183" s="6">
        <f t="shared" si="55"/>
        <v>10</v>
      </c>
      <c r="F183" s="6">
        <f t="shared" si="55"/>
        <v>10</v>
      </c>
      <c r="G183" s="6">
        <f t="shared" si="55"/>
        <v>12</v>
      </c>
      <c r="H183" s="6">
        <f t="shared" si="55"/>
        <v>14</v>
      </c>
      <c r="I183" s="6">
        <f t="shared" si="55"/>
        <v>16</v>
      </c>
      <c r="J183" s="6">
        <f t="shared" si="55"/>
        <v>16</v>
      </c>
      <c r="K183" s="6">
        <f t="shared" si="55"/>
        <v>14</v>
      </c>
      <c r="L183" s="6">
        <f t="shared" si="55"/>
        <v>12</v>
      </c>
      <c r="M183" s="6">
        <f t="shared" si="55"/>
        <v>12</v>
      </c>
      <c r="N183" s="6">
        <f t="shared" si="55"/>
        <v>9</v>
      </c>
      <c r="O183" s="6">
        <f t="shared" si="55"/>
        <v>10</v>
      </c>
      <c r="P183" s="6">
        <f t="shared" si="55"/>
        <v>9</v>
      </c>
      <c r="Q183" s="6">
        <f t="shared" si="55"/>
        <v>12</v>
      </c>
      <c r="R183" s="6">
        <f t="shared" si="55"/>
        <v>14</v>
      </c>
      <c r="S183" s="6">
        <f t="shared" si="55"/>
        <v>11</v>
      </c>
      <c r="T183" s="6">
        <f t="shared" si="55"/>
        <v>6</v>
      </c>
      <c r="U183" s="6">
        <f t="shared" si="55"/>
        <v>7</v>
      </c>
      <c r="V183" s="6">
        <f t="shared" si="55"/>
        <v>8</v>
      </c>
      <c r="W183" s="6">
        <f t="shared" si="55"/>
        <v>9</v>
      </c>
      <c r="X183" s="6">
        <f t="shared" si="55"/>
        <v>6</v>
      </c>
      <c r="Y183" s="6">
        <v>6</v>
      </c>
    </row>
    <row r="184" spans="1:25" s="16" customFormat="1" ht="12" customHeight="1" x14ac:dyDescent="0.2">
      <c r="A184" s="72" t="s">
        <v>158</v>
      </c>
      <c r="B184" s="72"/>
      <c r="C184" s="6">
        <f t="shared" ref="C184:X184" si="56">SUM(C161:C163)</f>
        <v>42</v>
      </c>
      <c r="D184" s="6">
        <f t="shared" si="56"/>
        <v>41</v>
      </c>
      <c r="E184" s="6">
        <f t="shared" si="56"/>
        <v>41</v>
      </c>
      <c r="F184" s="6">
        <f t="shared" si="56"/>
        <v>40</v>
      </c>
      <c r="G184" s="6">
        <f t="shared" si="56"/>
        <v>43</v>
      </c>
      <c r="H184" s="6">
        <f t="shared" si="56"/>
        <v>38</v>
      </c>
      <c r="I184" s="6">
        <f t="shared" si="56"/>
        <v>39</v>
      </c>
      <c r="J184" s="6">
        <f t="shared" si="56"/>
        <v>39</v>
      </c>
      <c r="K184" s="6">
        <f t="shared" si="56"/>
        <v>39</v>
      </c>
      <c r="L184" s="6">
        <f t="shared" si="56"/>
        <v>34</v>
      </c>
      <c r="M184" s="6">
        <f t="shared" si="56"/>
        <v>29</v>
      </c>
      <c r="N184" s="6">
        <f t="shared" si="56"/>
        <v>29</v>
      </c>
      <c r="O184" s="6">
        <f t="shared" si="56"/>
        <v>30</v>
      </c>
      <c r="P184" s="6">
        <f t="shared" si="56"/>
        <v>24</v>
      </c>
      <c r="Q184" s="6">
        <f t="shared" si="56"/>
        <v>23</v>
      </c>
      <c r="R184" s="6">
        <f t="shared" si="56"/>
        <v>21</v>
      </c>
      <c r="S184" s="6">
        <f t="shared" si="56"/>
        <v>21</v>
      </c>
      <c r="T184" s="6">
        <f t="shared" si="56"/>
        <v>20</v>
      </c>
      <c r="U184" s="6">
        <f t="shared" si="56"/>
        <v>17</v>
      </c>
      <c r="V184" s="6">
        <f t="shared" si="56"/>
        <v>13</v>
      </c>
      <c r="W184" s="6">
        <f t="shared" si="56"/>
        <v>14</v>
      </c>
      <c r="X184" s="6">
        <f t="shared" si="56"/>
        <v>15</v>
      </c>
      <c r="Y184" s="6">
        <v>14</v>
      </c>
    </row>
    <row r="185" spans="1:25" s="16" customFormat="1" ht="12" customHeight="1" x14ac:dyDescent="0.2">
      <c r="A185" s="73" t="s">
        <v>159</v>
      </c>
      <c r="B185" s="73"/>
      <c r="C185" s="11">
        <f t="shared" ref="C185:X185" si="57">SUM(C166:C175)</f>
        <v>39</v>
      </c>
      <c r="D185" s="11">
        <f t="shared" si="57"/>
        <v>33</v>
      </c>
      <c r="E185" s="11">
        <f t="shared" si="57"/>
        <v>33</v>
      </c>
      <c r="F185" s="11">
        <f t="shared" si="57"/>
        <v>33</v>
      </c>
      <c r="G185" s="11">
        <f t="shared" si="57"/>
        <v>28</v>
      </c>
      <c r="H185" s="11">
        <f t="shared" si="57"/>
        <v>33</v>
      </c>
      <c r="I185" s="11">
        <f t="shared" si="57"/>
        <v>30</v>
      </c>
      <c r="J185" s="11">
        <f t="shared" si="57"/>
        <v>28</v>
      </c>
      <c r="K185" s="11">
        <f t="shared" si="57"/>
        <v>28</v>
      </c>
      <c r="L185" s="11">
        <f t="shared" si="57"/>
        <v>30</v>
      </c>
      <c r="M185" s="11">
        <f t="shared" si="57"/>
        <v>31</v>
      </c>
      <c r="N185" s="11">
        <f t="shared" si="57"/>
        <v>25</v>
      </c>
      <c r="O185" s="11">
        <f t="shared" si="57"/>
        <v>26</v>
      </c>
      <c r="P185" s="11">
        <f t="shared" si="57"/>
        <v>23</v>
      </c>
      <c r="Q185" s="11">
        <f t="shared" si="57"/>
        <v>20</v>
      </c>
      <c r="R185" s="11">
        <f t="shared" si="57"/>
        <v>20</v>
      </c>
      <c r="S185" s="11">
        <f t="shared" si="57"/>
        <v>21</v>
      </c>
      <c r="T185" s="11">
        <f t="shared" si="57"/>
        <v>18</v>
      </c>
      <c r="U185" s="11">
        <f t="shared" si="57"/>
        <v>14</v>
      </c>
      <c r="V185" s="11">
        <f t="shared" si="57"/>
        <v>13</v>
      </c>
      <c r="W185" s="11">
        <f t="shared" si="57"/>
        <v>12</v>
      </c>
      <c r="X185" s="11">
        <f t="shared" si="57"/>
        <v>13</v>
      </c>
      <c r="Y185" s="11">
        <v>10</v>
      </c>
    </row>
    <row r="186" spans="1:25" s="16" customFormat="1" ht="12" customHeight="1" x14ac:dyDescent="0.2">
      <c r="A186" s="59"/>
      <c r="B186" s="59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s="16" customFormat="1" ht="12" customHeight="1" x14ac:dyDescent="0.2">
      <c r="A187" s="74" t="s">
        <v>162</v>
      </c>
      <c r="B187" s="74"/>
      <c r="C187" s="5">
        <f>+C188+C189+C190+C191+C192</f>
        <v>113</v>
      </c>
      <c r="D187" s="5">
        <f t="shared" ref="D187:X187" si="58">+D188+D189+D190+D191+D192</f>
        <v>102</v>
      </c>
      <c r="E187" s="5">
        <f t="shared" si="58"/>
        <v>102</v>
      </c>
      <c r="F187" s="5">
        <f t="shared" si="58"/>
        <v>100</v>
      </c>
      <c r="G187" s="5">
        <f t="shared" si="58"/>
        <v>110</v>
      </c>
      <c r="H187" s="5">
        <f t="shared" si="58"/>
        <v>109</v>
      </c>
      <c r="I187" s="5">
        <f t="shared" si="58"/>
        <v>126</v>
      </c>
      <c r="J187" s="5">
        <f t="shared" si="58"/>
        <v>124</v>
      </c>
      <c r="K187" s="5">
        <f t="shared" si="58"/>
        <v>121</v>
      </c>
      <c r="L187" s="5">
        <f t="shared" si="58"/>
        <v>123</v>
      </c>
      <c r="M187" s="5">
        <f t="shared" si="58"/>
        <v>125</v>
      </c>
      <c r="N187" s="5">
        <f t="shared" si="58"/>
        <v>121</v>
      </c>
      <c r="O187" s="5">
        <f t="shared" si="58"/>
        <v>120</v>
      </c>
      <c r="P187" s="5">
        <f t="shared" si="58"/>
        <v>117</v>
      </c>
      <c r="Q187" s="5">
        <f t="shared" si="58"/>
        <v>121</v>
      </c>
      <c r="R187" s="5">
        <f t="shared" si="58"/>
        <v>116</v>
      </c>
      <c r="S187" s="5">
        <f t="shared" si="58"/>
        <v>106</v>
      </c>
      <c r="T187" s="5">
        <f t="shared" si="58"/>
        <v>114</v>
      </c>
      <c r="U187" s="5">
        <f t="shared" si="58"/>
        <v>99</v>
      </c>
      <c r="V187" s="5">
        <f t="shared" si="58"/>
        <v>105</v>
      </c>
      <c r="W187" s="5">
        <f t="shared" si="58"/>
        <v>101</v>
      </c>
      <c r="X187" s="5">
        <f t="shared" si="58"/>
        <v>99</v>
      </c>
      <c r="Y187" s="5">
        <v>89</v>
      </c>
    </row>
    <row r="188" spans="1:25" s="16" customFormat="1" ht="12" customHeight="1" x14ac:dyDescent="0.2">
      <c r="A188" s="72" t="s">
        <v>163</v>
      </c>
      <c r="B188" s="72"/>
      <c r="C188" s="6">
        <f>+C149+C150+C153+C154</f>
        <v>21</v>
      </c>
      <c r="D188" s="6">
        <f t="shared" ref="D188:X188" si="59">+D149+D150+D153+D154</f>
        <v>19</v>
      </c>
      <c r="E188" s="6">
        <f t="shared" si="59"/>
        <v>13</v>
      </c>
      <c r="F188" s="6">
        <f t="shared" si="59"/>
        <v>18</v>
      </c>
      <c r="G188" s="6">
        <f t="shared" si="59"/>
        <v>21</v>
      </c>
      <c r="H188" s="6">
        <f t="shared" si="59"/>
        <v>20</v>
      </c>
      <c r="I188" s="6">
        <f t="shared" si="59"/>
        <v>23</v>
      </c>
      <c r="J188" s="6">
        <f t="shared" si="59"/>
        <v>24</v>
      </c>
      <c r="K188" s="6">
        <f t="shared" si="59"/>
        <v>23</v>
      </c>
      <c r="L188" s="6">
        <f t="shared" si="59"/>
        <v>23</v>
      </c>
      <c r="M188" s="6">
        <f t="shared" si="59"/>
        <v>22</v>
      </c>
      <c r="N188" s="6">
        <f t="shared" si="59"/>
        <v>18</v>
      </c>
      <c r="O188" s="6">
        <f t="shared" si="59"/>
        <v>22</v>
      </c>
      <c r="P188" s="6">
        <f t="shared" si="59"/>
        <v>21</v>
      </c>
      <c r="Q188" s="6">
        <f t="shared" si="59"/>
        <v>23</v>
      </c>
      <c r="R188" s="6">
        <f t="shared" si="59"/>
        <v>22</v>
      </c>
      <c r="S188" s="6">
        <f t="shared" si="59"/>
        <v>19</v>
      </c>
      <c r="T188" s="6">
        <f t="shared" si="59"/>
        <v>24</v>
      </c>
      <c r="U188" s="6">
        <f t="shared" si="59"/>
        <v>21</v>
      </c>
      <c r="V188" s="6">
        <f t="shared" si="59"/>
        <v>24</v>
      </c>
      <c r="W188" s="6">
        <f t="shared" si="59"/>
        <v>23</v>
      </c>
      <c r="X188" s="6">
        <f t="shared" si="59"/>
        <v>22</v>
      </c>
      <c r="Y188" s="6">
        <v>18</v>
      </c>
    </row>
    <row r="189" spans="1:25" s="16" customFormat="1" ht="12" customHeight="1" x14ac:dyDescent="0.2">
      <c r="A189" s="72" t="s">
        <v>164</v>
      </c>
      <c r="B189" s="72"/>
      <c r="C189" s="8">
        <f>+C56+C57+C78+C58+C59+C60+C61+C62+C63+C64+C65+C66</f>
        <v>32</v>
      </c>
      <c r="D189" s="8">
        <f t="shared" ref="D189:X189" si="60">+D56+D57+D78+D58+D59+D60+D61+D62+D63+D64+D65+D66</f>
        <v>31</v>
      </c>
      <c r="E189" s="8">
        <f t="shared" si="60"/>
        <v>26</v>
      </c>
      <c r="F189" s="8">
        <f t="shared" si="60"/>
        <v>24</v>
      </c>
      <c r="G189" s="8">
        <f t="shared" si="60"/>
        <v>29</v>
      </c>
      <c r="H189" s="8">
        <f t="shared" si="60"/>
        <v>30</v>
      </c>
      <c r="I189" s="8">
        <f t="shared" si="60"/>
        <v>34</v>
      </c>
      <c r="J189" s="8">
        <f t="shared" si="60"/>
        <v>30</v>
      </c>
      <c r="K189" s="8">
        <f t="shared" si="60"/>
        <v>31</v>
      </c>
      <c r="L189" s="8">
        <f t="shared" si="60"/>
        <v>32</v>
      </c>
      <c r="M189" s="8">
        <f t="shared" si="60"/>
        <v>28</v>
      </c>
      <c r="N189" s="8">
        <f t="shared" si="60"/>
        <v>29</v>
      </c>
      <c r="O189" s="8">
        <f t="shared" si="60"/>
        <v>29</v>
      </c>
      <c r="P189" s="8">
        <f t="shared" si="60"/>
        <v>30</v>
      </c>
      <c r="Q189" s="8">
        <f t="shared" si="60"/>
        <v>31</v>
      </c>
      <c r="R189" s="8">
        <f t="shared" si="60"/>
        <v>28</v>
      </c>
      <c r="S189" s="8">
        <f t="shared" si="60"/>
        <v>25</v>
      </c>
      <c r="T189" s="8">
        <f t="shared" si="60"/>
        <v>25</v>
      </c>
      <c r="U189" s="8">
        <f t="shared" si="60"/>
        <v>22</v>
      </c>
      <c r="V189" s="8">
        <f t="shared" si="60"/>
        <v>22</v>
      </c>
      <c r="W189" s="8">
        <f t="shared" si="60"/>
        <v>20</v>
      </c>
      <c r="X189" s="8">
        <f t="shared" si="60"/>
        <v>23</v>
      </c>
      <c r="Y189" s="8">
        <v>22</v>
      </c>
    </row>
    <row r="190" spans="1:25" s="16" customFormat="1" ht="12" customHeight="1" x14ac:dyDescent="0.2">
      <c r="A190" s="72" t="s">
        <v>165</v>
      </c>
      <c r="B190" s="72"/>
      <c r="C190" s="6">
        <f>+C118+C139+C119+C121+C124+C126+C127+C146+C128+C129+C130+C132+C133+C134+C135</f>
        <v>16</v>
      </c>
      <c r="D190" s="6">
        <f t="shared" ref="D190:X190" si="61">+D118+D139+D119+D121+D124+D126+D127+D146+D128+D129+D130+D132+D133+D134+D135</f>
        <v>16</v>
      </c>
      <c r="E190" s="6">
        <f t="shared" si="61"/>
        <v>17</v>
      </c>
      <c r="F190" s="6">
        <f t="shared" si="61"/>
        <v>15</v>
      </c>
      <c r="G190" s="6">
        <f t="shared" si="61"/>
        <v>17</v>
      </c>
      <c r="H190" s="6">
        <f t="shared" si="61"/>
        <v>16</v>
      </c>
      <c r="I190" s="6">
        <f t="shared" si="61"/>
        <v>20</v>
      </c>
      <c r="J190" s="6">
        <f t="shared" si="61"/>
        <v>20</v>
      </c>
      <c r="K190" s="6">
        <f t="shared" si="61"/>
        <v>20</v>
      </c>
      <c r="L190" s="6">
        <f t="shared" si="61"/>
        <v>17</v>
      </c>
      <c r="M190" s="6">
        <f t="shared" si="61"/>
        <v>20</v>
      </c>
      <c r="N190" s="6">
        <f t="shared" si="61"/>
        <v>24</v>
      </c>
      <c r="O190" s="6">
        <f t="shared" si="61"/>
        <v>19</v>
      </c>
      <c r="P190" s="6">
        <f t="shared" si="61"/>
        <v>18</v>
      </c>
      <c r="Q190" s="6">
        <f t="shared" si="61"/>
        <v>20</v>
      </c>
      <c r="R190" s="6">
        <f t="shared" si="61"/>
        <v>17</v>
      </c>
      <c r="S190" s="6">
        <f t="shared" si="61"/>
        <v>18</v>
      </c>
      <c r="T190" s="6">
        <f t="shared" si="61"/>
        <v>16</v>
      </c>
      <c r="U190" s="6">
        <f t="shared" si="61"/>
        <v>15</v>
      </c>
      <c r="V190" s="6">
        <f t="shared" si="61"/>
        <v>14</v>
      </c>
      <c r="W190" s="6">
        <f t="shared" si="61"/>
        <v>12</v>
      </c>
      <c r="X190" s="6">
        <f t="shared" si="61"/>
        <v>16</v>
      </c>
      <c r="Y190" s="6">
        <v>11</v>
      </c>
    </row>
    <row r="191" spans="1:25" s="16" customFormat="1" ht="12" customHeight="1" x14ac:dyDescent="0.2">
      <c r="A191" s="72" t="s">
        <v>166</v>
      </c>
      <c r="B191" s="72"/>
      <c r="C191" s="6">
        <f>+C69+C70+C71+C72+C73+C74+C75+C76+C77+C79+C80+C81+C82+C83+C84+C85+C86+C87+C88+C89+C90+C91+C92+C93+C94+C95+C96+C97+C98+C99+C100+C101+C102+C103+C104+C105+C106+C107+C108+C109+C110+C112+C113+C114+C115+C111</f>
        <v>31</v>
      </c>
      <c r="D191" s="6">
        <f t="shared" ref="D191:X191" si="62">+D69+D70+D71+D72+D73+D74+D75+D76+D77+D79+D80+D81+D82+D83+D84+D85+D86+D87+D88+D89+D90+D91+D92+D93+D94+D95+D96+D97+D98+D99+D100+D101+D102+D103+D104+D105+D106+D107+D108+D109+D110+D112+D113+D114+D115+D111</f>
        <v>25</v>
      </c>
      <c r="E191" s="6">
        <f t="shared" si="62"/>
        <v>34</v>
      </c>
      <c r="F191" s="6">
        <f t="shared" si="62"/>
        <v>31</v>
      </c>
      <c r="G191" s="6">
        <f t="shared" si="62"/>
        <v>31</v>
      </c>
      <c r="H191" s="6">
        <f t="shared" si="62"/>
        <v>30</v>
      </c>
      <c r="I191" s="6">
        <f t="shared" si="62"/>
        <v>35</v>
      </c>
      <c r="J191" s="6">
        <f t="shared" si="62"/>
        <v>35</v>
      </c>
      <c r="K191" s="6">
        <f t="shared" si="62"/>
        <v>31</v>
      </c>
      <c r="L191" s="6">
        <f t="shared" si="62"/>
        <v>34</v>
      </c>
      <c r="M191" s="6">
        <f t="shared" si="62"/>
        <v>36</v>
      </c>
      <c r="N191" s="6">
        <f t="shared" si="62"/>
        <v>33</v>
      </c>
      <c r="O191" s="6">
        <f t="shared" si="62"/>
        <v>31</v>
      </c>
      <c r="P191" s="6">
        <f t="shared" si="62"/>
        <v>30</v>
      </c>
      <c r="Q191" s="6">
        <f t="shared" si="62"/>
        <v>26</v>
      </c>
      <c r="R191" s="6">
        <f t="shared" si="62"/>
        <v>29</v>
      </c>
      <c r="S191" s="6">
        <f t="shared" si="62"/>
        <v>29</v>
      </c>
      <c r="T191" s="6">
        <f t="shared" si="62"/>
        <v>35</v>
      </c>
      <c r="U191" s="6">
        <f t="shared" si="62"/>
        <v>28</v>
      </c>
      <c r="V191" s="6">
        <f t="shared" si="62"/>
        <v>30</v>
      </c>
      <c r="W191" s="6">
        <f t="shared" si="62"/>
        <v>30</v>
      </c>
      <c r="X191" s="6">
        <f t="shared" si="62"/>
        <v>27</v>
      </c>
      <c r="Y191" s="6">
        <v>29</v>
      </c>
    </row>
    <row r="192" spans="1:25" s="16" customFormat="1" ht="12" customHeight="1" x14ac:dyDescent="0.2">
      <c r="A192" s="65" t="s">
        <v>160</v>
      </c>
      <c r="B192" s="65"/>
      <c r="C192" s="11">
        <f>+C151+C122+C123+C152+C125+C158</f>
        <v>13</v>
      </c>
      <c r="D192" s="11">
        <f t="shared" ref="D192:X192" si="63">+D151+D122+D123+D152+D125+D158</f>
        <v>11</v>
      </c>
      <c r="E192" s="11">
        <f t="shared" si="63"/>
        <v>12</v>
      </c>
      <c r="F192" s="11">
        <f t="shared" si="63"/>
        <v>12</v>
      </c>
      <c r="G192" s="11">
        <f t="shared" si="63"/>
        <v>12</v>
      </c>
      <c r="H192" s="11">
        <f t="shared" si="63"/>
        <v>13</v>
      </c>
      <c r="I192" s="11">
        <f t="shared" si="63"/>
        <v>14</v>
      </c>
      <c r="J192" s="11">
        <f t="shared" si="63"/>
        <v>15</v>
      </c>
      <c r="K192" s="11">
        <f t="shared" si="63"/>
        <v>16</v>
      </c>
      <c r="L192" s="11">
        <f t="shared" si="63"/>
        <v>17</v>
      </c>
      <c r="M192" s="11">
        <f t="shared" si="63"/>
        <v>19</v>
      </c>
      <c r="N192" s="11">
        <f t="shared" si="63"/>
        <v>17</v>
      </c>
      <c r="O192" s="11">
        <f t="shared" si="63"/>
        <v>19</v>
      </c>
      <c r="P192" s="11">
        <f t="shared" si="63"/>
        <v>18</v>
      </c>
      <c r="Q192" s="11">
        <f t="shared" si="63"/>
        <v>21</v>
      </c>
      <c r="R192" s="11">
        <f t="shared" si="63"/>
        <v>20</v>
      </c>
      <c r="S192" s="11">
        <f t="shared" si="63"/>
        <v>15</v>
      </c>
      <c r="T192" s="11">
        <f t="shared" si="63"/>
        <v>14</v>
      </c>
      <c r="U192" s="11">
        <f t="shared" si="63"/>
        <v>13</v>
      </c>
      <c r="V192" s="11">
        <f t="shared" si="63"/>
        <v>15</v>
      </c>
      <c r="W192" s="11">
        <f t="shared" si="63"/>
        <v>16</v>
      </c>
      <c r="X192" s="11">
        <f t="shared" si="63"/>
        <v>11</v>
      </c>
      <c r="Y192" s="11">
        <v>9</v>
      </c>
    </row>
    <row r="193" spans="1:25" s="16" customFormat="1" ht="12" customHeight="1" x14ac:dyDescent="0.2">
      <c r="A193" s="64"/>
      <c r="B193" s="6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s="16" customFormat="1" ht="12" customHeight="1" x14ac:dyDescent="0.2">
      <c r="A194" s="24" t="s">
        <v>167</v>
      </c>
      <c r="B194" s="24"/>
      <c r="C194" s="25">
        <f>+C177-C187</f>
        <v>122</v>
      </c>
      <c r="D194" s="25">
        <f t="shared" ref="D194:X194" si="64">+D177-D187</f>
        <v>117</v>
      </c>
      <c r="E194" s="25">
        <f t="shared" si="64"/>
        <v>118</v>
      </c>
      <c r="F194" s="25">
        <f t="shared" si="64"/>
        <v>117</v>
      </c>
      <c r="G194" s="25">
        <f t="shared" si="64"/>
        <v>113</v>
      </c>
      <c r="H194" s="25">
        <f t="shared" si="64"/>
        <v>112</v>
      </c>
      <c r="I194" s="25">
        <f t="shared" si="64"/>
        <v>115</v>
      </c>
      <c r="J194" s="25">
        <f t="shared" si="64"/>
        <v>114</v>
      </c>
      <c r="K194" s="25">
        <f t="shared" si="64"/>
        <v>117</v>
      </c>
      <c r="L194" s="25">
        <f t="shared" si="64"/>
        <v>105</v>
      </c>
      <c r="M194" s="25">
        <f t="shared" si="64"/>
        <v>101</v>
      </c>
      <c r="N194" s="25">
        <f t="shared" si="64"/>
        <v>96</v>
      </c>
      <c r="O194" s="25">
        <f t="shared" si="64"/>
        <v>96</v>
      </c>
      <c r="P194" s="25">
        <f t="shared" si="64"/>
        <v>86</v>
      </c>
      <c r="Q194" s="25">
        <f t="shared" si="64"/>
        <v>80</v>
      </c>
      <c r="R194" s="25">
        <f t="shared" si="64"/>
        <v>79</v>
      </c>
      <c r="S194" s="25">
        <f t="shared" si="64"/>
        <v>83</v>
      </c>
      <c r="T194" s="25">
        <f t="shared" si="64"/>
        <v>74</v>
      </c>
      <c r="U194" s="25">
        <f t="shared" si="64"/>
        <v>68</v>
      </c>
      <c r="V194" s="25">
        <f t="shared" si="64"/>
        <v>61</v>
      </c>
      <c r="W194" s="25">
        <f t="shared" si="64"/>
        <v>61</v>
      </c>
      <c r="X194" s="25">
        <f t="shared" si="64"/>
        <v>65</v>
      </c>
      <c r="Y194" s="25">
        <v>58</v>
      </c>
    </row>
    <row r="195" spans="1:25" s="20" customFormat="1" ht="12" customHeight="1" x14ac:dyDescent="0.2">
      <c r="A195" s="92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</row>
    <row r="196" spans="1:25" s="21" customFormat="1" ht="12" customHeight="1" x14ac:dyDescent="0.2">
      <c r="A196" s="93" t="s">
        <v>193</v>
      </c>
      <c r="B196" s="93"/>
      <c r="C196" s="93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</row>
    <row r="197" spans="1:25" s="21" customFormat="1" ht="12" customHeight="1" x14ac:dyDescent="0.2">
      <c r="A197" s="99" t="s">
        <v>171</v>
      </c>
      <c r="B197" s="99"/>
      <c r="C197" s="99"/>
      <c r="D197" s="99"/>
      <c r="E197" s="99"/>
      <c r="F197" s="99"/>
      <c r="G197" s="99"/>
      <c r="H197" s="9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</row>
    <row r="198" spans="1:25" s="21" customFormat="1" ht="12" customHeight="1" x14ac:dyDescent="0.2">
      <c r="A198" s="100"/>
      <c r="B198" s="100"/>
      <c r="C198" s="100"/>
      <c r="D198" s="100"/>
      <c r="E198" s="100"/>
      <c r="F198" s="100"/>
      <c r="G198" s="100"/>
      <c r="H198" s="100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</row>
    <row r="199" spans="1:25" ht="12" customHeight="1" x14ac:dyDescent="0.2">
      <c r="A199" s="101" t="s">
        <v>172</v>
      </c>
      <c r="B199" s="101"/>
      <c r="C199" s="101"/>
      <c r="D199" s="101"/>
      <c r="E199" s="101"/>
      <c r="F199" s="101"/>
      <c r="G199" s="101"/>
      <c r="H199" s="101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</row>
    <row r="200" spans="1:25" ht="12" customHeight="1" x14ac:dyDescent="0.2">
      <c r="A200" s="100"/>
      <c r="B200" s="100"/>
      <c r="C200" s="100"/>
      <c r="D200" s="100"/>
      <c r="E200" s="100"/>
      <c r="F200" s="100"/>
      <c r="G200" s="100"/>
      <c r="H200" s="100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</row>
    <row r="201" spans="1:25" ht="12" customHeight="1" x14ac:dyDescent="0.2">
      <c r="A201" s="88" t="s">
        <v>194</v>
      </c>
      <c r="B201" s="88"/>
      <c r="C201" s="88"/>
      <c r="D201" s="88"/>
      <c r="E201" s="88"/>
      <c r="F201" s="88"/>
      <c r="G201" s="88"/>
      <c r="H201" s="8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</row>
    <row r="202" spans="1:25" ht="12" customHeight="1" x14ac:dyDescent="0.2">
      <c r="A202" s="88" t="s">
        <v>173</v>
      </c>
      <c r="B202" s="88"/>
      <c r="C202" s="88"/>
      <c r="D202" s="88"/>
      <c r="E202" s="88"/>
      <c r="F202" s="88"/>
      <c r="G202" s="88"/>
      <c r="H202" s="8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</row>
  </sheetData>
  <mergeCells count="164">
    <mergeCell ref="A197:Y197"/>
    <mergeCell ref="A198:Y198"/>
    <mergeCell ref="A199:Y199"/>
    <mergeCell ref="A200:Y200"/>
    <mergeCell ref="A201:Y201"/>
    <mergeCell ref="A202:Y202"/>
    <mergeCell ref="A189:B189"/>
    <mergeCell ref="A190:B190"/>
    <mergeCell ref="A191:B191"/>
    <mergeCell ref="A182:B182"/>
    <mergeCell ref="A183:B183"/>
    <mergeCell ref="A184:B184"/>
    <mergeCell ref="A185:B185"/>
    <mergeCell ref="A187:B187"/>
    <mergeCell ref="A175:B175"/>
    <mergeCell ref="A177:B177"/>
    <mergeCell ref="A179:B179"/>
    <mergeCell ref="A180:B180"/>
    <mergeCell ref="A181:B181"/>
    <mergeCell ref="A169:B169"/>
    <mergeCell ref="A170:B170"/>
    <mergeCell ref="A171:B171"/>
    <mergeCell ref="A172:B172"/>
    <mergeCell ref="A173:B173"/>
    <mergeCell ref="A174:B174"/>
    <mergeCell ref="A162:B162"/>
    <mergeCell ref="A163:B163"/>
    <mergeCell ref="A165:B165"/>
    <mergeCell ref="A167:B167"/>
    <mergeCell ref="A168:B168"/>
    <mergeCell ref="A154:B154"/>
    <mergeCell ref="A156:B156"/>
    <mergeCell ref="A158:B158"/>
    <mergeCell ref="A160:B160"/>
    <mergeCell ref="A148:B148"/>
    <mergeCell ref="A150:B150"/>
    <mergeCell ref="A151:B151"/>
    <mergeCell ref="A152:B152"/>
    <mergeCell ref="A153:B153"/>
    <mergeCell ref="A149:B149"/>
    <mergeCell ref="A157:B157"/>
    <mergeCell ref="A141:B141"/>
    <mergeCell ref="A142:B142"/>
    <mergeCell ref="A143:B143"/>
    <mergeCell ref="A144:B144"/>
    <mergeCell ref="A145:B145"/>
    <mergeCell ref="A146:B146"/>
    <mergeCell ref="A133:B133"/>
    <mergeCell ref="A134:B134"/>
    <mergeCell ref="A135:B135"/>
    <mergeCell ref="A140:B140"/>
    <mergeCell ref="A138:B138"/>
    <mergeCell ref="A139:B139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4:B114"/>
    <mergeCell ref="A115:B115"/>
    <mergeCell ref="A117:B117"/>
    <mergeCell ref="A119:B119"/>
    <mergeCell ref="A120:B120"/>
    <mergeCell ref="A108:B108"/>
    <mergeCell ref="A109:B109"/>
    <mergeCell ref="A110:B110"/>
    <mergeCell ref="A111:B111"/>
    <mergeCell ref="A112:B112"/>
    <mergeCell ref="A113:B113"/>
    <mergeCell ref="A118:B118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5:B65"/>
    <mergeCell ref="A66:B66"/>
    <mergeCell ref="A68:B68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1:Y1"/>
    <mergeCell ref="A2:Y2"/>
    <mergeCell ref="A3:Y3"/>
    <mergeCell ref="A4:Y4"/>
    <mergeCell ref="A5:B5"/>
    <mergeCell ref="A27:B27"/>
    <mergeCell ref="A30:B30"/>
    <mergeCell ref="A31:B31"/>
    <mergeCell ref="A36:B36"/>
    <mergeCell ref="A15:B15"/>
    <mergeCell ref="A19:B19"/>
    <mergeCell ref="A21:B21"/>
    <mergeCell ref="A22:B22"/>
    <mergeCell ref="A23:B23"/>
    <mergeCell ref="A24:B24"/>
    <mergeCell ref="A161:B161"/>
    <mergeCell ref="A166:B166"/>
    <mergeCell ref="A178:B178"/>
    <mergeCell ref="A188:B188"/>
    <mergeCell ref="A195:Y195"/>
    <mergeCell ref="A196:Y196"/>
    <mergeCell ref="A6:B6"/>
    <mergeCell ref="A8:B8"/>
    <mergeCell ref="A10:B10"/>
    <mergeCell ref="A11:B11"/>
    <mergeCell ref="A37:B37"/>
    <mergeCell ref="A38:B38"/>
    <mergeCell ref="A52:B52"/>
    <mergeCell ref="A53:B53"/>
    <mergeCell ref="A55:B55"/>
    <mergeCell ref="A56:B56"/>
    <mergeCell ref="A57:B57"/>
    <mergeCell ref="A58:B58"/>
    <mergeCell ref="A40:B40"/>
    <mergeCell ref="A41:B41"/>
    <mergeCell ref="A42:B42"/>
    <mergeCell ref="A45:B45"/>
    <mergeCell ref="A50:B50"/>
    <mergeCell ref="A51:B51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zoomScaleNormal="100" workbookViewId="0">
      <pane ySplit="7" topLeftCell="A8" activePane="bottomLeft" state="frozen"/>
      <selection sqref="A1:H1"/>
      <selection pane="bottomLeft" sqref="A1:Y1"/>
    </sheetView>
  </sheetViews>
  <sheetFormatPr defaultColWidth="9.140625" defaultRowHeight="12" customHeight="1" x14ac:dyDescent="0.2"/>
  <cols>
    <col min="1" max="1" width="2.7109375" style="22" customWidth="1"/>
    <col min="2" max="2" width="26.28515625" style="22" customWidth="1"/>
    <col min="3" max="25" width="7.140625" style="23" customWidth="1"/>
    <col min="26" max="16384" width="9.140625" style="22"/>
  </cols>
  <sheetData>
    <row r="1" spans="1:26" s="27" customFormat="1" ht="12.75" customHeight="1" x14ac:dyDescent="0.2">
      <c r="A1" s="108"/>
      <c r="B1" s="10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6" s="27" customFormat="1" ht="17.45" customHeight="1" x14ac:dyDescent="0.2">
      <c r="A2" s="109" t="s">
        <v>190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6" s="1" customFormat="1" ht="12.75" customHeight="1" x14ac:dyDescent="0.25">
      <c r="A3" s="111"/>
      <c r="B3" s="11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6" s="1" customFormat="1" ht="12.75" customHeight="1" x14ac:dyDescent="0.25">
      <c r="A4" s="112"/>
      <c r="B4" s="11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68"/>
    </row>
    <row r="5" spans="1:26" s="36" customFormat="1" ht="12" customHeight="1" x14ac:dyDescent="0.2">
      <c r="A5" s="104"/>
      <c r="B5" s="104"/>
      <c r="C5" s="48">
        <v>2000</v>
      </c>
      <c r="D5" s="49">
        <v>2001</v>
      </c>
      <c r="E5" s="50" t="s">
        <v>175</v>
      </c>
      <c r="F5" s="50" t="s">
        <v>176</v>
      </c>
      <c r="G5" s="49">
        <v>2004</v>
      </c>
      <c r="H5" s="50" t="s">
        <v>177</v>
      </c>
      <c r="I5" s="49">
        <v>2006</v>
      </c>
      <c r="J5" s="50" t="s">
        <v>178</v>
      </c>
      <c r="K5" s="50" t="s">
        <v>179</v>
      </c>
      <c r="L5" s="51">
        <v>2009</v>
      </c>
      <c r="M5" s="51">
        <v>2010</v>
      </c>
      <c r="N5" s="51">
        <v>2011</v>
      </c>
      <c r="O5" s="51">
        <v>2012</v>
      </c>
      <c r="P5" s="51">
        <v>2013</v>
      </c>
      <c r="Q5" s="51">
        <v>2014</v>
      </c>
      <c r="R5" s="51">
        <v>2015</v>
      </c>
      <c r="S5" s="51">
        <v>2016</v>
      </c>
      <c r="T5" s="51">
        <v>2017</v>
      </c>
      <c r="U5" s="51">
        <v>2018</v>
      </c>
      <c r="V5" s="51">
        <v>2019</v>
      </c>
      <c r="W5" s="52">
        <v>2020</v>
      </c>
      <c r="X5" s="52">
        <v>2021</v>
      </c>
      <c r="Y5" s="39">
        <v>2022</v>
      </c>
    </row>
    <row r="6" spans="1:26" s="60" customFormat="1" ht="12" customHeight="1" x14ac:dyDescent="0.2">
      <c r="A6" s="78"/>
      <c r="B6" s="94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55"/>
      <c r="U6" s="55"/>
      <c r="V6" s="55"/>
      <c r="W6" s="56"/>
      <c r="X6" s="57"/>
      <c r="Y6" s="42"/>
      <c r="Z6" s="61"/>
    </row>
    <row r="7" spans="1:26" s="28" customFormat="1" ht="12" customHeight="1" x14ac:dyDescent="0.2">
      <c r="A7" s="47"/>
      <c r="B7" s="47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  <c r="T7" s="106"/>
      <c r="U7" s="106"/>
      <c r="V7" s="106"/>
      <c r="W7" s="106"/>
      <c r="X7" s="106"/>
      <c r="Y7" s="107"/>
    </row>
    <row r="8" spans="1:26" s="18" customFormat="1" ht="12" customHeight="1" x14ac:dyDescent="0.2">
      <c r="A8" s="82" t="s">
        <v>0</v>
      </c>
      <c r="B8" s="82"/>
      <c r="C8" s="2">
        <f t="shared" ref="C8:Y8" si="0">C10+C21+C36+C40+C50</f>
        <v>212</v>
      </c>
      <c r="D8" s="2">
        <f t="shared" si="0"/>
        <v>214</v>
      </c>
      <c r="E8" s="2">
        <f t="shared" si="0"/>
        <v>213</v>
      </c>
      <c r="F8" s="2">
        <f t="shared" si="0"/>
        <v>224</v>
      </c>
      <c r="G8" s="2">
        <f t="shared" si="0"/>
        <v>220</v>
      </c>
      <c r="H8" s="2">
        <f t="shared" si="0"/>
        <v>223</v>
      </c>
      <c r="I8" s="2">
        <f t="shared" si="0"/>
        <v>218</v>
      </c>
      <c r="J8" s="2">
        <f t="shared" si="0"/>
        <v>223</v>
      </c>
      <c r="K8" s="2">
        <f t="shared" si="0"/>
        <v>225</v>
      </c>
      <c r="L8" s="2">
        <f t="shared" si="0"/>
        <v>229</v>
      </c>
      <c r="M8" s="2">
        <f t="shared" si="0"/>
        <v>231</v>
      </c>
      <c r="N8" s="2">
        <f t="shared" si="0"/>
        <v>234</v>
      </c>
      <c r="O8" s="2">
        <f t="shared" si="0"/>
        <v>242</v>
      </c>
      <c r="P8" s="2">
        <f t="shared" si="0"/>
        <v>247</v>
      </c>
      <c r="Q8" s="2">
        <f t="shared" si="0"/>
        <v>255</v>
      </c>
      <c r="R8" s="2">
        <f t="shared" si="0"/>
        <v>245</v>
      </c>
      <c r="S8" s="2">
        <f t="shared" si="0"/>
        <v>251</v>
      </c>
      <c r="T8" s="2">
        <f t="shared" si="0"/>
        <v>238</v>
      </c>
      <c r="U8" s="2">
        <f t="shared" si="0"/>
        <v>244</v>
      </c>
      <c r="V8" s="2">
        <f t="shared" si="0"/>
        <v>248</v>
      </c>
      <c r="W8" s="2">
        <f t="shared" si="0"/>
        <v>245</v>
      </c>
      <c r="X8" s="2">
        <f t="shared" si="0"/>
        <v>246</v>
      </c>
      <c r="Y8" s="2">
        <f t="shared" si="0"/>
        <v>253</v>
      </c>
    </row>
    <row r="9" spans="1:26" s="18" customFormat="1" ht="12" customHeight="1" x14ac:dyDescent="0.2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6" s="19" customFormat="1" ht="12" customHeight="1" x14ac:dyDescent="0.2">
      <c r="A10" s="74" t="s">
        <v>1</v>
      </c>
      <c r="B10" s="74"/>
      <c r="C10" s="5">
        <f t="shared" ref="C10:Y10" si="1">C11+C15+C19</f>
        <v>104</v>
      </c>
      <c r="D10" s="5">
        <f t="shared" si="1"/>
        <v>104</v>
      </c>
      <c r="E10" s="5">
        <f t="shared" si="1"/>
        <v>103</v>
      </c>
      <c r="F10" s="5">
        <f t="shared" si="1"/>
        <v>106</v>
      </c>
      <c r="G10" s="5">
        <f t="shared" si="1"/>
        <v>105</v>
      </c>
      <c r="H10" s="5">
        <f t="shared" si="1"/>
        <v>105</v>
      </c>
      <c r="I10" s="5">
        <f t="shared" si="1"/>
        <v>106</v>
      </c>
      <c r="J10" s="5">
        <f t="shared" si="1"/>
        <v>107</v>
      </c>
      <c r="K10" s="5">
        <f t="shared" si="1"/>
        <v>110</v>
      </c>
      <c r="L10" s="5">
        <f t="shared" si="1"/>
        <v>111</v>
      </c>
      <c r="M10" s="5">
        <f t="shared" si="1"/>
        <v>114</v>
      </c>
      <c r="N10" s="5">
        <f t="shared" si="1"/>
        <v>117</v>
      </c>
      <c r="O10" s="5">
        <f t="shared" si="1"/>
        <v>120</v>
      </c>
      <c r="P10" s="5">
        <f t="shared" si="1"/>
        <v>123</v>
      </c>
      <c r="Q10" s="5">
        <f t="shared" si="1"/>
        <v>125</v>
      </c>
      <c r="R10" s="5">
        <f t="shared" si="1"/>
        <v>119</v>
      </c>
      <c r="S10" s="5">
        <f t="shared" si="1"/>
        <v>119</v>
      </c>
      <c r="T10" s="5">
        <f t="shared" si="1"/>
        <v>117</v>
      </c>
      <c r="U10" s="5">
        <f t="shared" si="1"/>
        <v>117</v>
      </c>
      <c r="V10" s="5">
        <f t="shared" si="1"/>
        <v>119</v>
      </c>
      <c r="W10" s="5">
        <f t="shared" si="1"/>
        <v>118</v>
      </c>
      <c r="X10" s="5">
        <f t="shared" si="1"/>
        <v>119</v>
      </c>
      <c r="Y10" s="5">
        <f t="shared" si="1"/>
        <v>121</v>
      </c>
    </row>
    <row r="11" spans="1:26" s="16" customFormat="1" ht="12" customHeight="1" x14ac:dyDescent="0.2">
      <c r="A11" s="72" t="s">
        <v>2</v>
      </c>
      <c r="B11" s="72"/>
      <c r="C11" s="6">
        <f t="shared" ref="C11:Y11" si="2">C12+C13+C14</f>
        <v>42</v>
      </c>
      <c r="D11" s="6">
        <f t="shared" si="2"/>
        <v>44</v>
      </c>
      <c r="E11" s="6">
        <f t="shared" si="2"/>
        <v>44</v>
      </c>
      <c r="F11" s="6">
        <f t="shared" si="2"/>
        <v>45</v>
      </c>
      <c r="G11" s="6">
        <f t="shared" si="2"/>
        <v>44</v>
      </c>
      <c r="H11" s="6">
        <f t="shared" si="2"/>
        <v>42</v>
      </c>
      <c r="I11" s="6">
        <f t="shared" si="2"/>
        <v>46</v>
      </c>
      <c r="J11" s="6">
        <f t="shared" si="2"/>
        <v>48</v>
      </c>
      <c r="K11" s="6">
        <f t="shared" si="2"/>
        <v>50</v>
      </c>
      <c r="L11" s="6">
        <f t="shared" si="2"/>
        <v>48</v>
      </c>
      <c r="M11" s="6">
        <f t="shared" si="2"/>
        <v>48</v>
      </c>
      <c r="N11" s="6">
        <f t="shared" si="2"/>
        <v>49</v>
      </c>
      <c r="O11" s="6">
        <f t="shared" si="2"/>
        <v>52</v>
      </c>
      <c r="P11" s="6">
        <f t="shared" si="2"/>
        <v>50</v>
      </c>
      <c r="Q11" s="6">
        <f t="shared" si="2"/>
        <v>53</v>
      </c>
      <c r="R11" s="6">
        <f t="shared" si="2"/>
        <v>50</v>
      </c>
      <c r="S11" s="6">
        <f t="shared" si="2"/>
        <v>50</v>
      </c>
      <c r="T11" s="6">
        <f t="shared" si="2"/>
        <v>48</v>
      </c>
      <c r="U11" s="6">
        <f t="shared" si="2"/>
        <v>47</v>
      </c>
      <c r="V11" s="6">
        <f t="shared" si="2"/>
        <v>47</v>
      </c>
      <c r="W11" s="6">
        <f t="shared" si="2"/>
        <v>47</v>
      </c>
      <c r="X11" s="6">
        <f t="shared" si="2"/>
        <v>46</v>
      </c>
      <c r="Y11" s="6">
        <f t="shared" si="2"/>
        <v>48</v>
      </c>
    </row>
    <row r="12" spans="1:26" s="16" customFormat="1" ht="12" customHeight="1" x14ac:dyDescent="0.2">
      <c r="A12" s="7"/>
      <c r="B12" s="8" t="s">
        <v>3</v>
      </c>
      <c r="C12" s="6">
        <f>C166+C167+C169+C174+C175</f>
        <v>27</v>
      </c>
      <c r="D12" s="6">
        <f t="shared" ref="D12:Y12" si="3">D166+D167+D169+D174+D175</f>
        <v>29</v>
      </c>
      <c r="E12" s="6">
        <f t="shared" si="3"/>
        <v>29</v>
      </c>
      <c r="F12" s="6">
        <f t="shared" si="3"/>
        <v>30</v>
      </c>
      <c r="G12" s="6">
        <f t="shared" si="3"/>
        <v>29</v>
      </c>
      <c r="H12" s="6">
        <f t="shared" si="3"/>
        <v>28</v>
      </c>
      <c r="I12" s="6">
        <f t="shared" si="3"/>
        <v>28</v>
      </c>
      <c r="J12" s="6">
        <f t="shared" si="3"/>
        <v>28</v>
      </c>
      <c r="K12" s="6">
        <f t="shared" si="3"/>
        <v>29</v>
      </c>
      <c r="L12" s="6">
        <f t="shared" si="3"/>
        <v>27</v>
      </c>
      <c r="M12" s="6">
        <f t="shared" si="3"/>
        <v>27</v>
      </c>
      <c r="N12" s="6">
        <f t="shared" si="3"/>
        <v>26</v>
      </c>
      <c r="O12" s="6">
        <f t="shared" si="3"/>
        <v>27</v>
      </c>
      <c r="P12" s="6">
        <f t="shared" si="3"/>
        <v>25</v>
      </c>
      <c r="Q12" s="6">
        <f t="shared" si="3"/>
        <v>26</v>
      </c>
      <c r="R12" s="6">
        <f t="shared" si="3"/>
        <v>25</v>
      </c>
      <c r="S12" s="6">
        <f t="shared" si="3"/>
        <v>25</v>
      </c>
      <c r="T12" s="6">
        <f t="shared" si="3"/>
        <v>25</v>
      </c>
      <c r="U12" s="6">
        <f t="shared" si="3"/>
        <v>26</v>
      </c>
      <c r="V12" s="6">
        <f t="shared" si="3"/>
        <v>26</v>
      </c>
      <c r="W12" s="6">
        <f t="shared" si="3"/>
        <v>27</v>
      </c>
      <c r="X12" s="6">
        <f t="shared" si="3"/>
        <v>26</v>
      </c>
      <c r="Y12" s="6">
        <f t="shared" si="3"/>
        <v>26</v>
      </c>
    </row>
    <row r="13" spans="1:26" s="16" customFormat="1" ht="12" customHeight="1" x14ac:dyDescent="0.2">
      <c r="A13" s="7"/>
      <c r="B13" s="8" t="s">
        <v>4</v>
      </c>
      <c r="C13" s="6">
        <f>+C170</f>
        <v>12</v>
      </c>
      <c r="D13" s="6">
        <f t="shared" ref="D13:Y13" si="4">+D170</f>
        <v>12</v>
      </c>
      <c r="E13" s="6">
        <f t="shared" si="4"/>
        <v>12</v>
      </c>
      <c r="F13" s="6">
        <f t="shared" si="4"/>
        <v>12</v>
      </c>
      <c r="G13" s="6">
        <f t="shared" si="4"/>
        <v>12</v>
      </c>
      <c r="H13" s="6">
        <f t="shared" si="4"/>
        <v>11</v>
      </c>
      <c r="I13" s="6">
        <f t="shared" si="4"/>
        <v>15</v>
      </c>
      <c r="J13" s="6">
        <f t="shared" si="4"/>
        <v>17</v>
      </c>
      <c r="K13" s="6">
        <f t="shared" si="4"/>
        <v>18</v>
      </c>
      <c r="L13" s="6">
        <f t="shared" si="4"/>
        <v>18</v>
      </c>
      <c r="M13" s="6">
        <f t="shared" si="4"/>
        <v>18</v>
      </c>
      <c r="N13" s="6">
        <f t="shared" si="4"/>
        <v>18</v>
      </c>
      <c r="O13" s="6">
        <f t="shared" si="4"/>
        <v>20</v>
      </c>
      <c r="P13" s="6">
        <f t="shared" si="4"/>
        <v>20</v>
      </c>
      <c r="Q13" s="6">
        <f t="shared" si="4"/>
        <v>22</v>
      </c>
      <c r="R13" s="6">
        <f t="shared" si="4"/>
        <v>20</v>
      </c>
      <c r="S13" s="6">
        <f t="shared" si="4"/>
        <v>20</v>
      </c>
      <c r="T13" s="6">
        <f t="shared" si="4"/>
        <v>18</v>
      </c>
      <c r="U13" s="6">
        <f t="shared" si="4"/>
        <v>16</v>
      </c>
      <c r="V13" s="6">
        <f t="shared" si="4"/>
        <v>17</v>
      </c>
      <c r="W13" s="6">
        <f t="shared" si="4"/>
        <v>16</v>
      </c>
      <c r="X13" s="6">
        <f t="shared" si="4"/>
        <v>15</v>
      </c>
      <c r="Y13" s="6">
        <f t="shared" si="4"/>
        <v>17</v>
      </c>
    </row>
    <row r="14" spans="1:26" s="16" customFormat="1" ht="12" customHeight="1" x14ac:dyDescent="0.2">
      <c r="A14" s="7"/>
      <c r="B14" s="9" t="s">
        <v>5</v>
      </c>
      <c r="C14" s="6">
        <f>C168+C171+C172+C173</f>
        <v>3</v>
      </c>
      <c r="D14" s="6">
        <f t="shared" ref="D14:Y14" si="5">D168+D171+D172+D173</f>
        <v>3</v>
      </c>
      <c r="E14" s="6">
        <f t="shared" si="5"/>
        <v>3</v>
      </c>
      <c r="F14" s="6">
        <f t="shared" si="5"/>
        <v>3</v>
      </c>
      <c r="G14" s="6">
        <f t="shared" si="5"/>
        <v>3</v>
      </c>
      <c r="H14" s="6">
        <f t="shared" si="5"/>
        <v>3</v>
      </c>
      <c r="I14" s="6">
        <f t="shared" si="5"/>
        <v>3</v>
      </c>
      <c r="J14" s="6">
        <f t="shared" si="5"/>
        <v>3</v>
      </c>
      <c r="K14" s="6">
        <f t="shared" si="5"/>
        <v>3</v>
      </c>
      <c r="L14" s="6">
        <f t="shared" si="5"/>
        <v>3</v>
      </c>
      <c r="M14" s="6">
        <f t="shared" si="5"/>
        <v>3</v>
      </c>
      <c r="N14" s="6">
        <f t="shared" si="5"/>
        <v>5</v>
      </c>
      <c r="O14" s="6">
        <f t="shared" si="5"/>
        <v>5</v>
      </c>
      <c r="P14" s="6">
        <f t="shared" si="5"/>
        <v>5</v>
      </c>
      <c r="Q14" s="6">
        <f t="shared" si="5"/>
        <v>5</v>
      </c>
      <c r="R14" s="6">
        <f t="shared" si="5"/>
        <v>5</v>
      </c>
      <c r="S14" s="6">
        <f t="shared" si="5"/>
        <v>5</v>
      </c>
      <c r="T14" s="6">
        <f t="shared" si="5"/>
        <v>5</v>
      </c>
      <c r="U14" s="6">
        <f t="shared" si="5"/>
        <v>5</v>
      </c>
      <c r="V14" s="6">
        <f t="shared" si="5"/>
        <v>4</v>
      </c>
      <c r="W14" s="6">
        <f t="shared" si="5"/>
        <v>4</v>
      </c>
      <c r="X14" s="6">
        <f t="shared" si="5"/>
        <v>5</v>
      </c>
      <c r="Y14" s="6">
        <f t="shared" si="5"/>
        <v>5</v>
      </c>
    </row>
    <row r="15" spans="1:26" s="16" customFormat="1" ht="12" customHeight="1" x14ac:dyDescent="0.2">
      <c r="A15" s="72" t="s">
        <v>6</v>
      </c>
      <c r="B15" s="72"/>
      <c r="C15" s="6">
        <f t="shared" ref="C15:Y15" si="6">C16+C17+C18</f>
        <v>49</v>
      </c>
      <c r="D15" s="6">
        <f t="shared" si="6"/>
        <v>48</v>
      </c>
      <c r="E15" s="6">
        <f t="shared" si="6"/>
        <v>47</v>
      </c>
      <c r="F15" s="6">
        <f t="shared" si="6"/>
        <v>48</v>
      </c>
      <c r="G15" s="6">
        <f t="shared" si="6"/>
        <v>47</v>
      </c>
      <c r="H15" s="6">
        <f t="shared" si="6"/>
        <v>50</v>
      </c>
      <c r="I15" s="6">
        <f t="shared" si="6"/>
        <v>49</v>
      </c>
      <c r="J15" s="6">
        <f t="shared" si="6"/>
        <v>48</v>
      </c>
      <c r="K15" s="6">
        <f t="shared" si="6"/>
        <v>48</v>
      </c>
      <c r="L15" s="6">
        <f t="shared" si="6"/>
        <v>50</v>
      </c>
      <c r="M15" s="6">
        <f t="shared" si="6"/>
        <v>52</v>
      </c>
      <c r="N15" s="6">
        <f t="shared" si="6"/>
        <v>53</v>
      </c>
      <c r="O15" s="6">
        <f t="shared" si="6"/>
        <v>53</v>
      </c>
      <c r="P15" s="6">
        <f t="shared" si="6"/>
        <v>56</v>
      </c>
      <c r="Q15" s="6">
        <f t="shared" si="6"/>
        <v>56</v>
      </c>
      <c r="R15" s="6">
        <f t="shared" si="6"/>
        <v>56</v>
      </c>
      <c r="S15" s="6">
        <f t="shared" si="6"/>
        <v>56</v>
      </c>
      <c r="T15" s="6">
        <f t="shared" si="6"/>
        <v>54</v>
      </c>
      <c r="U15" s="6">
        <f t="shared" si="6"/>
        <v>55</v>
      </c>
      <c r="V15" s="6">
        <f t="shared" si="6"/>
        <v>58</v>
      </c>
      <c r="W15" s="6">
        <f t="shared" si="6"/>
        <v>57</v>
      </c>
      <c r="X15" s="6">
        <f t="shared" si="6"/>
        <v>58</v>
      </c>
      <c r="Y15" s="6">
        <f t="shared" si="6"/>
        <v>58</v>
      </c>
    </row>
    <row r="16" spans="1:26" s="16" customFormat="1" ht="12" customHeight="1" x14ac:dyDescent="0.2">
      <c r="A16" s="7"/>
      <c r="B16" s="8" t="s">
        <v>7</v>
      </c>
      <c r="C16" s="6">
        <f>+C162</f>
        <v>26</v>
      </c>
      <c r="D16" s="6">
        <f t="shared" ref="D16:Y16" si="7">+D162</f>
        <v>25</v>
      </c>
      <c r="E16" s="6">
        <f t="shared" si="7"/>
        <v>23</v>
      </c>
      <c r="F16" s="6">
        <f t="shared" si="7"/>
        <v>24</v>
      </c>
      <c r="G16" s="6">
        <f t="shared" si="7"/>
        <v>24</v>
      </c>
      <c r="H16" s="6">
        <f t="shared" si="7"/>
        <v>26</v>
      </c>
      <c r="I16" s="6">
        <f t="shared" si="7"/>
        <v>25</v>
      </c>
      <c r="J16" s="6">
        <f t="shared" si="7"/>
        <v>25</v>
      </c>
      <c r="K16" s="6">
        <f t="shared" si="7"/>
        <v>26</v>
      </c>
      <c r="L16" s="6">
        <f t="shared" si="7"/>
        <v>26</v>
      </c>
      <c r="M16" s="6">
        <f t="shared" si="7"/>
        <v>25</v>
      </c>
      <c r="N16" s="6">
        <f t="shared" si="7"/>
        <v>25</v>
      </c>
      <c r="O16" s="6">
        <f t="shared" si="7"/>
        <v>24</v>
      </c>
      <c r="P16" s="6">
        <f t="shared" si="7"/>
        <v>26</v>
      </c>
      <c r="Q16" s="6">
        <f t="shared" si="7"/>
        <v>25</v>
      </c>
      <c r="R16" s="6">
        <f t="shared" si="7"/>
        <v>25</v>
      </c>
      <c r="S16" s="6">
        <f t="shared" si="7"/>
        <v>25</v>
      </c>
      <c r="T16" s="6">
        <f t="shared" si="7"/>
        <v>24</v>
      </c>
      <c r="U16" s="6">
        <f t="shared" si="7"/>
        <v>24</v>
      </c>
      <c r="V16" s="6">
        <f t="shared" si="7"/>
        <v>24</v>
      </c>
      <c r="W16" s="6">
        <f t="shared" si="7"/>
        <v>24</v>
      </c>
      <c r="X16" s="6">
        <f t="shared" si="7"/>
        <v>24</v>
      </c>
      <c r="Y16" s="6">
        <f t="shared" si="7"/>
        <v>24</v>
      </c>
    </row>
    <row r="17" spans="1:25" s="16" customFormat="1" ht="12" customHeight="1" x14ac:dyDescent="0.2">
      <c r="A17" s="7"/>
      <c r="B17" s="8" t="s">
        <v>8</v>
      </c>
      <c r="C17" s="6">
        <f>+C161</f>
        <v>15</v>
      </c>
      <c r="D17" s="6">
        <f t="shared" ref="D17:Y17" si="8">+D161</f>
        <v>17</v>
      </c>
      <c r="E17" s="6">
        <f t="shared" si="8"/>
        <v>18</v>
      </c>
      <c r="F17" s="6">
        <f t="shared" si="8"/>
        <v>17</v>
      </c>
      <c r="G17" s="6">
        <f t="shared" si="8"/>
        <v>17</v>
      </c>
      <c r="H17" s="6">
        <f t="shared" si="8"/>
        <v>19</v>
      </c>
      <c r="I17" s="6">
        <f t="shared" si="8"/>
        <v>19</v>
      </c>
      <c r="J17" s="6">
        <f t="shared" si="8"/>
        <v>17</v>
      </c>
      <c r="K17" s="6">
        <f t="shared" si="8"/>
        <v>18</v>
      </c>
      <c r="L17" s="6">
        <f t="shared" si="8"/>
        <v>18</v>
      </c>
      <c r="M17" s="6">
        <f t="shared" si="8"/>
        <v>19</v>
      </c>
      <c r="N17" s="6">
        <f t="shared" si="8"/>
        <v>19</v>
      </c>
      <c r="O17" s="6">
        <f t="shared" si="8"/>
        <v>19</v>
      </c>
      <c r="P17" s="6">
        <f t="shared" si="8"/>
        <v>20</v>
      </c>
      <c r="Q17" s="6">
        <f t="shared" si="8"/>
        <v>20</v>
      </c>
      <c r="R17" s="6">
        <f t="shared" si="8"/>
        <v>19</v>
      </c>
      <c r="S17" s="6">
        <f t="shared" si="8"/>
        <v>19</v>
      </c>
      <c r="T17" s="6">
        <f t="shared" si="8"/>
        <v>19</v>
      </c>
      <c r="U17" s="6">
        <f t="shared" si="8"/>
        <v>19</v>
      </c>
      <c r="V17" s="6">
        <f t="shared" si="8"/>
        <v>20</v>
      </c>
      <c r="W17" s="6">
        <f t="shared" si="8"/>
        <v>20</v>
      </c>
      <c r="X17" s="6">
        <f t="shared" si="8"/>
        <v>20</v>
      </c>
      <c r="Y17" s="6">
        <f t="shared" si="8"/>
        <v>20</v>
      </c>
    </row>
    <row r="18" spans="1:25" s="16" customFormat="1" ht="12" customHeight="1" x14ac:dyDescent="0.2">
      <c r="A18" s="10"/>
      <c r="B18" s="8" t="s">
        <v>9</v>
      </c>
      <c r="C18" s="6">
        <f>C163</f>
        <v>8</v>
      </c>
      <c r="D18" s="6">
        <f t="shared" ref="D18:Y18" si="9">D163</f>
        <v>6</v>
      </c>
      <c r="E18" s="6">
        <f t="shared" si="9"/>
        <v>6</v>
      </c>
      <c r="F18" s="6">
        <f t="shared" si="9"/>
        <v>7</v>
      </c>
      <c r="G18" s="6">
        <f t="shared" si="9"/>
        <v>6</v>
      </c>
      <c r="H18" s="6">
        <f t="shared" si="9"/>
        <v>5</v>
      </c>
      <c r="I18" s="6">
        <f t="shared" si="9"/>
        <v>5</v>
      </c>
      <c r="J18" s="6">
        <f t="shared" si="9"/>
        <v>6</v>
      </c>
      <c r="K18" s="6">
        <f t="shared" si="9"/>
        <v>4</v>
      </c>
      <c r="L18" s="6">
        <f t="shared" si="9"/>
        <v>6</v>
      </c>
      <c r="M18" s="6">
        <f t="shared" si="9"/>
        <v>8</v>
      </c>
      <c r="N18" s="6">
        <f t="shared" si="9"/>
        <v>9</v>
      </c>
      <c r="O18" s="6">
        <f t="shared" si="9"/>
        <v>10</v>
      </c>
      <c r="P18" s="6">
        <f t="shared" si="9"/>
        <v>10</v>
      </c>
      <c r="Q18" s="6">
        <f t="shared" si="9"/>
        <v>11</v>
      </c>
      <c r="R18" s="6">
        <f t="shared" si="9"/>
        <v>12</v>
      </c>
      <c r="S18" s="6">
        <f t="shared" si="9"/>
        <v>12</v>
      </c>
      <c r="T18" s="6">
        <f t="shared" si="9"/>
        <v>11</v>
      </c>
      <c r="U18" s="6">
        <f t="shared" si="9"/>
        <v>12</v>
      </c>
      <c r="V18" s="6">
        <f t="shared" si="9"/>
        <v>14</v>
      </c>
      <c r="W18" s="6">
        <f t="shared" si="9"/>
        <v>13</v>
      </c>
      <c r="X18" s="6">
        <f t="shared" si="9"/>
        <v>14</v>
      </c>
      <c r="Y18" s="6">
        <f t="shared" si="9"/>
        <v>14</v>
      </c>
    </row>
    <row r="19" spans="1:25" s="16" customFormat="1" ht="12" customHeight="1" x14ac:dyDescent="0.2">
      <c r="A19" s="73" t="s">
        <v>10</v>
      </c>
      <c r="B19" s="73"/>
      <c r="C19" s="11">
        <f>C157+C158</f>
        <v>13</v>
      </c>
      <c r="D19" s="11">
        <f t="shared" ref="D19:Y19" si="10">D157+D158</f>
        <v>12</v>
      </c>
      <c r="E19" s="11">
        <f t="shared" si="10"/>
        <v>12</v>
      </c>
      <c r="F19" s="11">
        <f t="shared" si="10"/>
        <v>13</v>
      </c>
      <c r="G19" s="11">
        <f t="shared" si="10"/>
        <v>14</v>
      </c>
      <c r="H19" s="11">
        <f t="shared" si="10"/>
        <v>13</v>
      </c>
      <c r="I19" s="11">
        <f t="shared" si="10"/>
        <v>11</v>
      </c>
      <c r="J19" s="11">
        <f t="shared" si="10"/>
        <v>11</v>
      </c>
      <c r="K19" s="11">
        <f t="shared" si="10"/>
        <v>12</v>
      </c>
      <c r="L19" s="11">
        <f t="shared" si="10"/>
        <v>13</v>
      </c>
      <c r="M19" s="11">
        <f t="shared" si="10"/>
        <v>14</v>
      </c>
      <c r="N19" s="11">
        <f t="shared" si="10"/>
        <v>15</v>
      </c>
      <c r="O19" s="11">
        <f t="shared" si="10"/>
        <v>15</v>
      </c>
      <c r="P19" s="11">
        <f t="shared" si="10"/>
        <v>17</v>
      </c>
      <c r="Q19" s="11">
        <f t="shared" si="10"/>
        <v>16</v>
      </c>
      <c r="R19" s="11">
        <f t="shared" si="10"/>
        <v>13</v>
      </c>
      <c r="S19" s="11">
        <f t="shared" si="10"/>
        <v>13</v>
      </c>
      <c r="T19" s="11">
        <f t="shared" si="10"/>
        <v>15</v>
      </c>
      <c r="U19" s="11">
        <f t="shared" si="10"/>
        <v>15</v>
      </c>
      <c r="V19" s="11">
        <f t="shared" si="10"/>
        <v>14</v>
      </c>
      <c r="W19" s="11">
        <f t="shared" si="10"/>
        <v>14</v>
      </c>
      <c r="X19" s="11">
        <f t="shared" si="10"/>
        <v>15</v>
      </c>
      <c r="Y19" s="11">
        <f t="shared" si="10"/>
        <v>15</v>
      </c>
    </row>
    <row r="20" spans="1:25" s="16" customFormat="1" ht="12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9" customFormat="1" ht="12" customHeight="1" x14ac:dyDescent="0.2">
      <c r="A21" s="74" t="s">
        <v>11</v>
      </c>
      <c r="B21" s="74"/>
      <c r="C21" s="5">
        <f t="shared" ref="C21:Y21" si="11">C22+C23+C24+C27+C30+C31</f>
        <v>27</v>
      </c>
      <c r="D21" s="5">
        <f t="shared" si="11"/>
        <v>29</v>
      </c>
      <c r="E21" s="5">
        <f t="shared" si="11"/>
        <v>30</v>
      </c>
      <c r="F21" s="5">
        <f t="shared" si="11"/>
        <v>33</v>
      </c>
      <c r="G21" s="5">
        <f t="shared" si="11"/>
        <v>34</v>
      </c>
      <c r="H21" s="5">
        <f t="shared" si="11"/>
        <v>36</v>
      </c>
      <c r="I21" s="5">
        <f t="shared" si="11"/>
        <v>35</v>
      </c>
      <c r="J21" s="5">
        <f t="shared" si="11"/>
        <v>37</v>
      </c>
      <c r="K21" s="5">
        <f t="shared" si="11"/>
        <v>37</v>
      </c>
      <c r="L21" s="5">
        <f t="shared" si="11"/>
        <v>42</v>
      </c>
      <c r="M21" s="5">
        <f t="shared" si="11"/>
        <v>42</v>
      </c>
      <c r="N21" s="5">
        <f t="shared" si="11"/>
        <v>39</v>
      </c>
      <c r="O21" s="5">
        <f t="shared" si="11"/>
        <v>41</v>
      </c>
      <c r="P21" s="5">
        <f t="shared" si="11"/>
        <v>43</v>
      </c>
      <c r="Q21" s="5">
        <f t="shared" si="11"/>
        <v>46</v>
      </c>
      <c r="R21" s="5">
        <f t="shared" si="11"/>
        <v>45</v>
      </c>
      <c r="S21" s="5">
        <f t="shared" si="11"/>
        <v>45</v>
      </c>
      <c r="T21" s="5">
        <f t="shared" si="11"/>
        <v>40</v>
      </c>
      <c r="U21" s="5">
        <f t="shared" si="11"/>
        <v>42</v>
      </c>
      <c r="V21" s="5">
        <f t="shared" si="11"/>
        <v>47</v>
      </c>
      <c r="W21" s="5">
        <f t="shared" si="11"/>
        <v>47</v>
      </c>
      <c r="X21" s="5">
        <f t="shared" si="11"/>
        <v>44</v>
      </c>
      <c r="Y21" s="5">
        <f t="shared" si="11"/>
        <v>47</v>
      </c>
    </row>
    <row r="22" spans="1:25" s="16" customFormat="1" ht="12" customHeight="1" x14ac:dyDescent="0.2">
      <c r="A22" s="72" t="s">
        <v>12</v>
      </c>
      <c r="B22" s="72"/>
      <c r="C22" s="6">
        <f t="shared" ref="C22:Y22" si="12">C118+C119+C120+C126+C127+C129+C130+C132+C133</f>
        <v>6</v>
      </c>
      <c r="D22" s="6">
        <f t="shared" si="12"/>
        <v>6</v>
      </c>
      <c r="E22" s="6">
        <f t="shared" si="12"/>
        <v>6</v>
      </c>
      <c r="F22" s="6">
        <f t="shared" si="12"/>
        <v>6</v>
      </c>
      <c r="G22" s="6">
        <f t="shared" si="12"/>
        <v>6</v>
      </c>
      <c r="H22" s="6">
        <f t="shared" si="12"/>
        <v>6</v>
      </c>
      <c r="I22" s="6">
        <f t="shared" si="12"/>
        <v>6</v>
      </c>
      <c r="J22" s="6">
        <f t="shared" si="12"/>
        <v>6</v>
      </c>
      <c r="K22" s="6">
        <f t="shared" si="12"/>
        <v>6</v>
      </c>
      <c r="L22" s="6">
        <f t="shared" si="12"/>
        <v>6</v>
      </c>
      <c r="M22" s="6">
        <f t="shared" si="12"/>
        <v>6</v>
      </c>
      <c r="N22" s="6">
        <f t="shared" si="12"/>
        <v>6</v>
      </c>
      <c r="O22" s="6">
        <f t="shared" si="12"/>
        <v>6</v>
      </c>
      <c r="P22" s="6">
        <f t="shared" si="12"/>
        <v>6</v>
      </c>
      <c r="Q22" s="6">
        <f t="shared" si="12"/>
        <v>6</v>
      </c>
      <c r="R22" s="6">
        <f t="shared" si="12"/>
        <v>6</v>
      </c>
      <c r="S22" s="6">
        <f t="shared" si="12"/>
        <v>6</v>
      </c>
      <c r="T22" s="6">
        <f t="shared" si="12"/>
        <v>6</v>
      </c>
      <c r="U22" s="6">
        <f t="shared" si="12"/>
        <v>6</v>
      </c>
      <c r="V22" s="6">
        <f t="shared" si="12"/>
        <v>6</v>
      </c>
      <c r="W22" s="6">
        <f t="shared" si="12"/>
        <v>6</v>
      </c>
      <c r="X22" s="6">
        <f t="shared" si="12"/>
        <v>6</v>
      </c>
      <c r="Y22" s="6">
        <f t="shared" si="12"/>
        <v>6</v>
      </c>
    </row>
    <row r="23" spans="1:25" s="16" customFormat="1" ht="12" customHeight="1" x14ac:dyDescent="0.2">
      <c r="A23" s="72" t="s">
        <v>13</v>
      </c>
      <c r="B23" s="72"/>
      <c r="C23" s="6">
        <f t="shared" ref="C23:Y23" si="13">C123</f>
        <v>4</v>
      </c>
      <c r="D23" s="6">
        <f t="shared" si="13"/>
        <v>4</v>
      </c>
      <c r="E23" s="6">
        <f t="shared" si="13"/>
        <v>4</v>
      </c>
      <c r="F23" s="6">
        <f t="shared" si="13"/>
        <v>4</v>
      </c>
      <c r="G23" s="6">
        <f t="shared" si="13"/>
        <v>4</v>
      </c>
      <c r="H23" s="6">
        <f t="shared" si="13"/>
        <v>4</v>
      </c>
      <c r="I23" s="6">
        <f t="shared" si="13"/>
        <v>3</v>
      </c>
      <c r="J23" s="6">
        <f t="shared" si="13"/>
        <v>3</v>
      </c>
      <c r="K23" s="6">
        <f t="shared" si="13"/>
        <v>3</v>
      </c>
      <c r="L23" s="6">
        <f t="shared" si="13"/>
        <v>3</v>
      </c>
      <c r="M23" s="6">
        <f t="shared" si="13"/>
        <v>3</v>
      </c>
      <c r="N23" s="6">
        <f t="shared" si="13"/>
        <v>3</v>
      </c>
      <c r="O23" s="6">
        <f t="shared" si="13"/>
        <v>3</v>
      </c>
      <c r="P23" s="6">
        <f t="shared" si="13"/>
        <v>3</v>
      </c>
      <c r="Q23" s="6">
        <f t="shared" si="13"/>
        <v>3</v>
      </c>
      <c r="R23" s="6">
        <f t="shared" si="13"/>
        <v>3</v>
      </c>
      <c r="S23" s="6">
        <f t="shared" si="13"/>
        <v>4</v>
      </c>
      <c r="T23" s="6">
        <f t="shared" si="13"/>
        <v>3</v>
      </c>
      <c r="U23" s="6">
        <f t="shared" si="13"/>
        <v>3</v>
      </c>
      <c r="V23" s="6">
        <f t="shared" si="13"/>
        <v>4</v>
      </c>
      <c r="W23" s="6">
        <f t="shared" si="13"/>
        <v>4</v>
      </c>
      <c r="X23" s="6">
        <f t="shared" si="13"/>
        <v>3</v>
      </c>
      <c r="Y23" s="6">
        <f t="shared" si="13"/>
        <v>4</v>
      </c>
    </row>
    <row r="24" spans="1:25" s="16" customFormat="1" ht="12" customHeight="1" x14ac:dyDescent="0.2">
      <c r="A24" s="72" t="s">
        <v>14</v>
      </c>
      <c r="B24" s="72"/>
      <c r="C24" s="6">
        <f t="shared" ref="C24:Y24" si="14">C25+C26</f>
        <v>5</v>
      </c>
      <c r="D24" s="6">
        <f t="shared" si="14"/>
        <v>5</v>
      </c>
      <c r="E24" s="6">
        <f t="shared" si="14"/>
        <v>7</v>
      </c>
      <c r="F24" s="6">
        <f t="shared" si="14"/>
        <v>8</v>
      </c>
      <c r="G24" s="6">
        <f t="shared" si="14"/>
        <v>7</v>
      </c>
      <c r="H24" s="6">
        <f t="shared" si="14"/>
        <v>7</v>
      </c>
      <c r="I24" s="6">
        <f t="shared" si="14"/>
        <v>7</v>
      </c>
      <c r="J24" s="6">
        <f t="shared" si="14"/>
        <v>6</v>
      </c>
      <c r="K24" s="6">
        <f t="shared" si="14"/>
        <v>6</v>
      </c>
      <c r="L24" s="6">
        <f t="shared" si="14"/>
        <v>7</v>
      </c>
      <c r="M24" s="6">
        <f t="shared" si="14"/>
        <v>7</v>
      </c>
      <c r="N24" s="6">
        <f t="shared" si="14"/>
        <v>7</v>
      </c>
      <c r="O24" s="6">
        <f t="shared" si="14"/>
        <v>7</v>
      </c>
      <c r="P24" s="6">
        <f t="shared" si="14"/>
        <v>7</v>
      </c>
      <c r="Q24" s="6">
        <f t="shared" si="14"/>
        <v>9</v>
      </c>
      <c r="R24" s="6">
        <f t="shared" si="14"/>
        <v>8</v>
      </c>
      <c r="S24" s="6">
        <f t="shared" si="14"/>
        <v>8</v>
      </c>
      <c r="T24" s="6">
        <f t="shared" si="14"/>
        <v>7</v>
      </c>
      <c r="U24" s="6">
        <f t="shared" si="14"/>
        <v>8</v>
      </c>
      <c r="V24" s="6">
        <f t="shared" si="14"/>
        <v>9</v>
      </c>
      <c r="W24" s="6">
        <f t="shared" si="14"/>
        <v>8</v>
      </c>
      <c r="X24" s="6">
        <f t="shared" si="14"/>
        <v>7</v>
      </c>
      <c r="Y24" s="6">
        <f t="shared" si="14"/>
        <v>8</v>
      </c>
    </row>
    <row r="25" spans="1:25" s="16" customFormat="1" ht="12" customHeight="1" x14ac:dyDescent="0.2">
      <c r="A25" s="12"/>
      <c r="B25" s="8" t="s">
        <v>15</v>
      </c>
      <c r="C25" s="6">
        <f>+C128+C136</f>
        <v>2</v>
      </c>
      <c r="D25" s="6">
        <f t="shared" ref="D25:Y25" si="15">+D128+D136</f>
        <v>1</v>
      </c>
      <c r="E25" s="6">
        <f t="shared" si="15"/>
        <v>1</v>
      </c>
      <c r="F25" s="6">
        <f t="shared" si="15"/>
        <v>1</v>
      </c>
      <c r="G25" s="6">
        <f t="shared" si="15"/>
        <v>1</v>
      </c>
      <c r="H25" s="6">
        <f t="shared" si="15"/>
        <v>1</v>
      </c>
      <c r="I25" s="6">
        <f t="shared" si="15"/>
        <v>0</v>
      </c>
      <c r="J25" s="6">
        <f t="shared" si="15"/>
        <v>0</v>
      </c>
      <c r="K25" s="6">
        <f t="shared" si="15"/>
        <v>0</v>
      </c>
      <c r="L25" s="6">
        <f t="shared" si="15"/>
        <v>1</v>
      </c>
      <c r="M25" s="6">
        <f t="shared" si="15"/>
        <v>1</v>
      </c>
      <c r="N25" s="6">
        <f t="shared" si="15"/>
        <v>1</v>
      </c>
      <c r="O25" s="6">
        <f t="shared" si="15"/>
        <v>1</v>
      </c>
      <c r="P25" s="6">
        <f t="shared" si="15"/>
        <v>1</v>
      </c>
      <c r="Q25" s="6">
        <f t="shared" si="15"/>
        <v>3</v>
      </c>
      <c r="R25" s="6">
        <f t="shared" si="15"/>
        <v>2</v>
      </c>
      <c r="S25" s="6">
        <f t="shared" si="15"/>
        <v>2</v>
      </c>
      <c r="T25" s="6">
        <f t="shared" si="15"/>
        <v>1</v>
      </c>
      <c r="U25" s="6">
        <f t="shared" si="15"/>
        <v>2</v>
      </c>
      <c r="V25" s="6">
        <f t="shared" si="15"/>
        <v>3</v>
      </c>
      <c r="W25" s="6">
        <f t="shared" si="15"/>
        <v>3</v>
      </c>
      <c r="X25" s="6">
        <f t="shared" si="15"/>
        <v>3</v>
      </c>
      <c r="Y25" s="6">
        <f t="shared" si="15"/>
        <v>4</v>
      </c>
    </row>
    <row r="26" spans="1:25" s="16" customFormat="1" ht="12" customHeight="1" x14ac:dyDescent="0.2">
      <c r="A26" s="10"/>
      <c r="B26" s="8" t="s">
        <v>16</v>
      </c>
      <c r="C26" s="6">
        <f t="shared" ref="C26:Y26" si="16">C122+C124+C125+C134</f>
        <v>3</v>
      </c>
      <c r="D26" s="6">
        <f t="shared" si="16"/>
        <v>4</v>
      </c>
      <c r="E26" s="6">
        <f t="shared" si="16"/>
        <v>6</v>
      </c>
      <c r="F26" s="6">
        <f t="shared" si="16"/>
        <v>7</v>
      </c>
      <c r="G26" s="6">
        <f t="shared" si="16"/>
        <v>6</v>
      </c>
      <c r="H26" s="6">
        <f t="shared" si="16"/>
        <v>6</v>
      </c>
      <c r="I26" s="6">
        <f t="shared" si="16"/>
        <v>7</v>
      </c>
      <c r="J26" s="6">
        <f t="shared" si="16"/>
        <v>6</v>
      </c>
      <c r="K26" s="6">
        <f t="shared" si="16"/>
        <v>6</v>
      </c>
      <c r="L26" s="6">
        <f t="shared" si="16"/>
        <v>6</v>
      </c>
      <c r="M26" s="6">
        <f t="shared" si="16"/>
        <v>6</v>
      </c>
      <c r="N26" s="6">
        <f t="shared" si="16"/>
        <v>6</v>
      </c>
      <c r="O26" s="6">
        <f t="shared" si="16"/>
        <v>6</v>
      </c>
      <c r="P26" s="6">
        <f t="shared" si="16"/>
        <v>6</v>
      </c>
      <c r="Q26" s="6">
        <f t="shared" si="16"/>
        <v>6</v>
      </c>
      <c r="R26" s="6">
        <f t="shared" si="16"/>
        <v>6</v>
      </c>
      <c r="S26" s="6">
        <f t="shared" si="16"/>
        <v>6</v>
      </c>
      <c r="T26" s="6">
        <f t="shared" si="16"/>
        <v>6</v>
      </c>
      <c r="U26" s="6">
        <f t="shared" si="16"/>
        <v>6</v>
      </c>
      <c r="V26" s="6">
        <f t="shared" si="16"/>
        <v>6</v>
      </c>
      <c r="W26" s="6">
        <f t="shared" si="16"/>
        <v>5</v>
      </c>
      <c r="X26" s="6">
        <f t="shared" si="16"/>
        <v>4</v>
      </c>
      <c r="Y26" s="6">
        <f t="shared" si="16"/>
        <v>4</v>
      </c>
    </row>
    <row r="27" spans="1:25" s="16" customFormat="1" ht="12" customHeight="1" x14ac:dyDescent="0.2">
      <c r="A27" s="72" t="s">
        <v>17</v>
      </c>
      <c r="B27" s="72"/>
      <c r="C27" s="6">
        <f t="shared" ref="C27:Y27" si="17">C28+C29</f>
        <v>2</v>
      </c>
      <c r="D27" s="6">
        <f t="shared" si="17"/>
        <v>3</v>
      </c>
      <c r="E27" s="6">
        <f t="shared" si="17"/>
        <v>2</v>
      </c>
      <c r="F27" s="6">
        <f t="shared" si="17"/>
        <v>2</v>
      </c>
      <c r="G27" s="6">
        <f t="shared" si="17"/>
        <v>2</v>
      </c>
      <c r="H27" s="6">
        <f t="shared" si="17"/>
        <v>2</v>
      </c>
      <c r="I27" s="6">
        <f t="shared" si="17"/>
        <v>2</v>
      </c>
      <c r="J27" s="6">
        <f t="shared" si="17"/>
        <v>4</v>
      </c>
      <c r="K27" s="6">
        <f t="shared" si="17"/>
        <v>4</v>
      </c>
      <c r="L27" s="6">
        <f t="shared" si="17"/>
        <v>5</v>
      </c>
      <c r="M27" s="6">
        <f t="shared" si="17"/>
        <v>5</v>
      </c>
      <c r="N27" s="6">
        <f t="shared" si="17"/>
        <v>3</v>
      </c>
      <c r="O27" s="6">
        <f t="shared" si="17"/>
        <v>2</v>
      </c>
      <c r="P27" s="6">
        <f t="shared" si="17"/>
        <v>3</v>
      </c>
      <c r="Q27" s="6">
        <f t="shared" si="17"/>
        <v>2</v>
      </c>
      <c r="R27" s="6">
        <f t="shared" si="17"/>
        <v>4</v>
      </c>
      <c r="S27" s="6">
        <f t="shared" si="17"/>
        <v>4</v>
      </c>
      <c r="T27" s="6">
        <f t="shared" si="17"/>
        <v>4</v>
      </c>
      <c r="U27" s="6">
        <f t="shared" si="17"/>
        <v>4</v>
      </c>
      <c r="V27" s="6">
        <f t="shared" si="17"/>
        <v>5</v>
      </c>
      <c r="W27" s="6">
        <f t="shared" si="17"/>
        <v>5</v>
      </c>
      <c r="X27" s="6">
        <f t="shared" si="17"/>
        <v>5</v>
      </c>
      <c r="Y27" s="6">
        <f t="shared" si="17"/>
        <v>5</v>
      </c>
    </row>
    <row r="28" spans="1:25" s="16" customFormat="1" ht="12" customHeight="1" x14ac:dyDescent="0.2">
      <c r="A28" s="12"/>
      <c r="B28" s="8" t="s">
        <v>18</v>
      </c>
      <c r="C28" s="6">
        <f t="shared" ref="C28:Y28" si="18">+C121</f>
        <v>0</v>
      </c>
      <c r="D28" s="6">
        <f t="shared" si="18"/>
        <v>1</v>
      </c>
      <c r="E28" s="6">
        <f t="shared" si="18"/>
        <v>1</v>
      </c>
      <c r="F28" s="6">
        <f t="shared" si="18"/>
        <v>1</v>
      </c>
      <c r="G28" s="6">
        <f t="shared" si="18"/>
        <v>1</v>
      </c>
      <c r="H28" s="6">
        <f t="shared" si="18"/>
        <v>1</v>
      </c>
      <c r="I28" s="6">
        <f t="shared" si="18"/>
        <v>1</v>
      </c>
      <c r="J28" s="6">
        <f t="shared" si="18"/>
        <v>2</v>
      </c>
      <c r="K28" s="6">
        <f t="shared" si="18"/>
        <v>3</v>
      </c>
      <c r="L28" s="6">
        <f t="shared" si="18"/>
        <v>4</v>
      </c>
      <c r="M28" s="6">
        <f t="shared" si="18"/>
        <v>4</v>
      </c>
      <c r="N28" s="6">
        <f t="shared" si="18"/>
        <v>3</v>
      </c>
      <c r="O28" s="6">
        <f t="shared" si="18"/>
        <v>2</v>
      </c>
      <c r="P28" s="6">
        <f t="shared" si="18"/>
        <v>3</v>
      </c>
      <c r="Q28" s="6">
        <f t="shared" si="18"/>
        <v>2</v>
      </c>
      <c r="R28" s="6">
        <f t="shared" si="18"/>
        <v>3</v>
      </c>
      <c r="S28" s="6">
        <f t="shared" si="18"/>
        <v>3</v>
      </c>
      <c r="T28" s="6">
        <f t="shared" si="18"/>
        <v>3</v>
      </c>
      <c r="U28" s="6">
        <f t="shared" si="18"/>
        <v>3</v>
      </c>
      <c r="V28" s="6">
        <f t="shared" si="18"/>
        <v>4</v>
      </c>
      <c r="W28" s="6">
        <f t="shared" si="18"/>
        <v>4</v>
      </c>
      <c r="X28" s="6">
        <f t="shared" si="18"/>
        <v>4</v>
      </c>
      <c r="Y28" s="6">
        <f t="shared" si="18"/>
        <v>4</v>
      </c>
    </row>
    <row r="29" spans="1:25" s="16" customFormat="1" ht="12" customHeight="1" x14ac:dyDescent="0.2">
      <c r="A29" s="10"/>
      <c r="B29" s="8" t="s">
        <v>19</v>
      </c>
      <c r="C29" s="6">
        <f t="shared" ref="C29:Y29" si="19">C135</f>
        <v>2</v>
      </c>
      <c r="D29" s="6">
        <f t="shared" si="19"/>
        <v>2</v>
      </c>
      <c r="E29" s="6">
        <f t="shared" si="19"/>
        <v>1</v>
      </c>
      <c r="F29" s="6">
        <f t="shared" si="19"/>
        <v>1</v>
      </c>
      <c r="G29" s="6">
        <f t="shared" si="19"/>
        <v>1</v>
      </c>
      <c r="H29" s="6">
        <f t="shared" si="19"/>
        <v>1</v>
      </c>
      <c r="I29" s="6">
        <f t="shared" si="19"/>
        <v>1</v>
      </c>
      <c r="J29" s="6">
        <f t="shared" si="19"/>
        <v>2</v>
      </c>
      <c r="K29" s="6">
        <f t="shared" si="19"/>
        <v>1</v>
      </c>
      <c r="L29" s="6">
        <f t="shared" si="19"/>
        <v>1</v>
      </c>
      <c r="M29" s="6">
        <f t="shared" si="19"/>
        <v>1</v>
      </c>
      <c r="N29" s="6">
        <f t="shared" si="19"/>
        <v>0</v>
      </c>
      <c r="O29" s="6">
        <f t="shared" si="19"/>
        <v>0</v>
      </c>
      <c r="P29" s="6">
        <f t="shared" si="19"/>
        <v>0</v>
      </c>
      <c r="Q29" s="6">
        <f t="shared" si="19"/>
        <v>0</v>
      </c>
      <c r="R29" s="6">
        <f t="shared" si="19"/>
        <v>1</v>
      </c>
      <c r="S29" s="6">
        <f t="shared" si="19"/>
        <v>1</v>
      </c>
      <c r="T29" s="6">
        <f t="shared" si="19"/>
        <v>1</v>
      </c>
      <c r="U29" s="6">
        <f t="shared" si="19"/>
        <v>1</v>
      </c>
      <c r="V29" s="6">
        <f t="shared" si="19"/>
        <v>1</v>
      </c>
      <c r="W29" s="6">
        <f t="shared" si="19"/>
        <v>1</v>
      </c>
      <c r="X29" s="6">
        <f t="shared" si="19"/>
        <v>1</v>
      </c>
      <c r="Y29" s="6">
        <f t="shared" si="19"/>
        <v>1</v>
      </c>
    </row>
    <row r="30" spans="1:25" s="16" customFormat="1" ht="12" customHeight="1" x14ac:dyDescent="0.2">
      <c r="A30" s="72" t="s">
        <v>20</v>
      </c>
      <c r="B30" s="72"/>
      <c r="C30" s="6">
        <f>C131</f>
        <v>0</v>
      </c>
      <c r="D30" s="6">
        <f t="shared" ref="D30:Y30" si="20">D131</f>
        <v>0</v>
      </c>
      <c r="E30" s="6">
        <f t="shared" si="20"/>
        <v>0</v>
      </c>
      <c r="F30" s="6">
        <f t="shared" si="20"/>
        <v>0</v>
      </c>
      <c r="G30" s="6">
        <f t="shared" si="20"/>
        <v>1</v>
      </c>
      <c r="H30" s="6">
        <f t="shared" si="20"/>
        <v>1</v>
      </c>
      <c r="I30" s="6">
        <f t="shared" si="20"/>
        <v>1</v>
      </c>
      <c r="J30" s="6">
        <f t="shared" si="20"/>
        <v>1</v>
      </c>
      <c r="K30" s="6">
        <f t="shared" si="20"/>
        <v>1</v>
      </c>
      <c r="L30" s="6">
        <f t="shared" si="20"/>
        <v>1</v>
      </c>
      <c r="M30" s="6">
        <f t="shared" si="20"/>
        <v>1</v>
      </c>
      <c r="N30" s="6">
        <f t="shared" si="20"/>
        <v>1</v>
      </c>
      <c r="O30" s="6">
        <f t="shared" si="20"/>
        <v>1</v>
      </c>
      <c r="P30" s="6">
        <f t="shared" si="20"/>
        <v>1</v>
      </c>
      <c r="Q30" s="6">
        <f t="shared" si="20"/>
        <v>1</v>
      </c>
      <c r="R30" s="6">
        <f t="shared" si="20"/>
        <v>1</v>
      </c>
      <c r="S30" s="6">
        <f t="shared" si="20"/>
        <v>1</v>
      </c>
      <c r="T30" s="6">
        <f t="shared" si="20"/>
        <v>1</v>
      </c>
      <c r="U30" s="6">
        <f t="shared" si="20"/>
        <v>1</v>
      </c>
      <c r="V30" s="6">
        <f t="shared" si="20"/>
        <v>2</v>
      </c>
      <c r="W30" s="6">
        <f t="shared" si="20"/>
        <v>1</v>
      </c>
      <c r="X30" s="6">
        <f t="shared" si="20"/>
        <v>1</v>
      </c>
      <c r="Y30" s="6">
        <f t="shared" si="20"/>
        <v>1</v>
      </c>
    </row>
    <row r="31" spans="1:25" s="16" customFormat="1" ht="12" customHeight="1" x14ac:dyDescent="0.2">
      <c r="A31" s="72" t="s">
        <v>21</v>
      </c>
      <c r="B31" s="72"/>
      <c r="C31" s="6">
        <f t="shared" ref="C31:Y31" si="21">C32+C33+C34</f>
        <v>10</v>
      </c>
      <c r="D31" s="6">
        <f t="shared" si="21"/>
        <v>11</v>
      </c>
      <c r="E31" s="6">
        <f t="shared" si="21"/>
        <v>11</v>
      </c>
      <c r="F31" s="6">
        <f t="shared" si="21"/>
        <v>13</v>
      </c>
      <c r="G31" s="6">
        <f t="shared" si="21"/>
        <v>14</v>
      </c>
      <c r="H31" s="6">
        <f t="shared" si="21"/>
        <v>16</v>
      </c>
      <c r="I31" s="6">
        <f t="shared" si="21"/>
        <v>16</v>
      </c>
      <c r="J31" s="6">
        <f t="shared" si="21"/>
        <v>17</v>
      </c>
      <c r="K31" s="6">
        <f t="shared" si="21"/>
        <v>17</v>
      </c>
      <c r="L31" s="6">
        <f t="shared" si="21"/>
        <v>20</v>
      </c>
      <c r="M31" s="6">
        <f t="shared" si="21"/>
        <v>20</v>
      </c>
      <c r="N31" s="6">
        <f t="shared" si="21"/>
        <v>19</v>
      </c>
      <c r="O31" s="6">
        <f t="shared" si="21"/>
        <v>22</v>
      </c>
      <c r="P31" s="6">
        <f t="shared" si="21"/>
        <v>23</v>
      </c>
      <c r="Q31" s="6">
        <f t="shared" si="21"/>
        <v>25</v>
      </c>
      <c r="R31" s="6">
        <f t="shared" si="21"/>
        <v>23</v>
      </c>
      <c r="S31" s="6">
        <f t="shared" si="21"/>
        <v>22</v>
      </c>
      <c r="T31" s="6">
        <f t="shared" si="21"/>
        <v>19</v>
      </c>
      <c r="U31" s="6">
        <f t="shared" si="21"/>
        <v>20</v>
      </c>
      <c r="V31" s="6">
        <f t="shared" si="21"/>
        <v>21</v>
      </c>
      <c r="W31" s="6">
        <f t="shared" si="21"/>
        <v>23</v>
      </c>
      <c r="X31" s="6">
        <f t="shared" si="21"/>
        <v>22</v>
      </c>
      <c r="Y31" s="6">
        <f t="shared" si="21"/>
        <v>23</v>
      </c>
    </row>
    <row r="32" spans="1:25" s="16" customFormat="1" ht="12" customHeight="1" x14ac:dyDescent="0.2">
      <c r="A32" s="12"/>
      <c r="B32" s="8" t="s">
        <v>22</v>
      </c>
      <c r="C32" s="6">
        <f t="shared" ref="C32:Y32" si="22">C144</f>
        <v>4</v>
      </c>
      <c r="D32" s="6">
        <f t="shared" si="22"/>
        <v>5</v>
      </c>
      <c r="E32" s="6">
        <f t="shared" si="22"/>
        <v>5</v>
      </c>
      <c r="F32" s="6">
        <f t="shared" si="22"/>
        <v>5</v>
      </c>
      <c r="G32" s="6">
        <f t="shared" si="22"/>
        <v>5</v>
      </c>
      <c r="H32" s="6">
        <f t="shared" si="22"/>
        <v>5</v>
      </c>
      <c r="I32" s="6">
        <f t="shared" si="22"/>
        <v>5</v>
      </c>
      <c r="J32" s="6">
        <f t="shared" si="22"/>
        <v>5</v>
      </c>
      <c r="K32" s="6">
        <f t="shared" si="22"/>
        <v>5</v>
      </c>
      <c r="L32" s="6">
        <f t="shared" si="22"/>
        <v>5</v>
      </c>
      <c r="M32" s="6">
        <f t="shared" si="22"/>
        <v>5</v>
      </c>
      <c r="N32" s="6">
        <f t="shared" si="22"/>
        <v>5</v>
      </c>
      <c r="O32" s="6">
        <f t="shared" si="22"/>
        <v>5</v>
      </c>
      <c r="P32" s="6">
        <f t="shared" si="22"/>
        <v>6</v>
      </c>
      <c r="Q32" s="6">
        <f t="shared" si="22"/>
        <v>6</v>
      </c>
      <c r="R32" s="6">
        <f t="shared" si="22"/>
        <v>6</v>
      </c>
      <c r="S32" s="6">
        <f t="shared" si="22"/>
        <v>6</v>
      </c>
      <c r="T32" s="6">
        <f t="shared" si="22"/>
        <v>5</v>
      </c>
      <c r="U32" s="6">
        <f t="shared" si="22"/>
        <v>5</v>
      </c>
      <c r="V32" s="6">
        <f t="shared" si="22"/>
        <v>5</v>
      </c>
      <c r="W32" s="6">
        <f t="shared" si="22"/>
        <v>6</v>
      </c>
      <c r="X32" s="6">
        <f t="shared" si="22"/>
        <v>6</v>
      </c>
      <c r="Y32" s="6">
        <f t="shared" si="22"/>
        <v>6</v>
      </c>
    </row>
    <row r="33" spans="1:25" s="16" customFormat="1" ht="12" customHeight="1" x14ac:dyDescent="0.2">
      <c r="A33" s="7"/>
      <c r="B33" s="8" t="s">
        <v>23</v>
      </c>
      <c r="C33" s="6">
        <f t="shared" ref="C33:Y33" si="23">C140+C141+C142+C145</f>
        <v>3</v>
      </c>
      <c r="D33" s="6">
        <f t="shared" si="23"/>
        <v>3</v>
      </c>
      <c r="E33" s="6">
        <f t="shared" si="23"/>
        <v>3</v>
      </c>
      <c r="F33" s="6">
        <f t="shared" si="23"/>
        <v>4</v>
      </c>
      <c r="G33" s="6">
        <f t="shared" si="23"/>
        <v>4</v>
      </c>
      <c r="H33" s="6">
        <f t="shared" si="23"/>
        <v>4</v>
      </c>
      <c r="I33" s="6">
        <f t="shared" si="23"/>
        <v>4</v>
      </c>
      <c r="J33" s="6">
        <f t="shared" si="23"/>
        <v>4</v>
      </c>
      <c r="K33" s="6">
        <f t="shared" si="23"/>
        <v>4</v>
      </c>
      <c r="L33" s="6">
        <f t="shared" si="23"/>
        <v>4</v>
      </c>
      <c r="M33" s="6">
        <f t="shared" si="23"/>
        <v>5</v>
      </c>
      <c r="N33" s="6">
        <f t="shared" si="23"/>
        <v>5</v>
      </c>
      <c r="O33" s="6">
        <f t="shared" si="23"/>
        <v>6</v>
      </c>
      <c r="P33" s="6">
        <f t="shared" si="23"/>
        <v>6</v>
      </c>
      <c r="Q33" s="6">
        <f t="shared" si="23"/>
        <v>6</v>
      </c>
      <c r="R33" s="6">
        <f t="shared" si="23"/>
        <v>6</v>
      </c>
      <c r="S33" s="6">
        <f t="shared" si="23"/>
        <v>6</v>
      </c>
      <c r="T33" s="6">
        <f t="shared" si="23"/>
        <v>6</v>
      </c>
      <c r="U33" s="6">
        <f t="shared" si="23"/>
        <v>6</v>
      </c>
      <c r="V33" s="6">
        <f t="shared" si="23"/>
        <v>6</v>
      </c>
      <c r="W33" s="6">
        <f t="shared" si="23"/>
        <v>6</v>
      </c>
      <c r="X33" s="6">
        <f t="shared" si="23"/>
        <v>5</v>
      </c>
      <c r="Y33" s="6">
        <f t="shared" si="23"/>
        <v>5</v>
      </c>
    </row>
    <row r="34" spans="1:25" s="16" customFormat="1" ht="12" customHeight="1" x14ac:dyDescent="0.2">
      <c r="A34" s="7"/>
      <c r="B34" s="13" t="s">
        <v>24</v>
      </c>
      <c r="C34" s="11">
        <f t="shared" ref="C34:Y34" si="24">C139+C143+C146</f>
        <v>3</v>
      </c>
      <c r="D34" s="11">
        <f t="shared" si="24"/>
        <v>3</v>
      </c>
      <c r="E34" s="11">
        <f t="shared" si="24"/>
        <v>3</v>
      </c>
      <c r="F34" s="11">
        <f t="shared" si="24"/>
        <v>4</v>
      </c>
      <c r="G34" s="11">
        <f t="shared" si="24"/>
        <v>5</v>
      </c>
      <c r="H34" s="11">
        <f t="shared" si="24"/>
        <v>7</v>
      </c>
      <c r="I34" s="11">
        <f t="shared" si="24"/>
        <v>7</v>
      </c>
      <c r="J34" s="11">
        <f t="shared" si="24"/>
        <v>8</v>
      </c>
      <c r="K34" s="11">
        <f t="shared" si="24"/>
        <v>8</v>
      </c>
      <c r="L34" s="11">
        <f t="shared" si="24"/>
        <v>11</v>
      </c>
      <c r="M34" s="11">
        <f t="shared" si="24"/>
        <v>10</v>
      </c>
      <c r="N34" s="11">
        <f t="shared" si="24"/>
        <v>9</v>
      </c>
      <c r="O34" s="11">
        <f t="shared" si="24"/>
        <v>11</v>
      </c>
      <c r="P34" s="11">
        <f t="shared" si="24"/>
        <v>11</v>
      </c>
      <c r="Q34" s="11">
        <f t="shared" si="24"/>
        <v>13</v>
      </c>
      <c r="R34" s="11">
        <f t="shared" si="24"/>
        <v>11</v>
      </c>
      <c r="S34" s="11">
        <f t="shared" si="24"/>
        <v>10</v>
      </c>
      <c r="T34" s="11">
        <f t="shared" si="24"/>
        <v>8</v>
      </c>
      <c r="U34" s="11">
        <f t="shared" si="24"/>
        <v>9</v>
      </c>
      <c r="V34" s="11">
        <f t="shared" si="24"/>
        <v>10</v>
      </c>
      <c r="W34" s="11">
        <f t="shared" si="24"/>
        <v>11</v>
      </c>
      <c r="X34" s="11">
        <f t="shared" si="24"/>
        <v>11</v>
      </c>
      <c r="Y34" s="11">
        <f t="shared" si="24"/>
        <v>12</v>
      </c>
    </row>
    <row r="35" spans="1:25" s="16" customFormat="1" ht="12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19" customFormat="1" ht="12" customHeight="1" x14ac:dyDescent="0.2">
      <c r="A36" s="74" t="s">
        <v>25</v>
      </c>
      <c r="B36" s="74"/>
      <c r="C36" s="5">
        <f t="shared" ref="C36:Y36" si="25">C37+C38</f>
        <v>24</v>
      </c>
      <c r="D36" s="5">
        <f t="shared" si="25"/>
        <v>22</v>
      </c>
      <c r="E36" s="5">
        <f t="shared" si="25"/>
        <v>24</v>
      </c>
      <c r="F36" s="5">
        <f t="shared" si="25"/>
        <v>26</v>
      </c>
      <c r="G36" s="5">
        <f t="shared" si="25"/>
        <v>24</v>
      </c>
      <c r="H36" s="5">
        <f t="shared" si="25"/>
        <v>24</v>
      </c>
      <c r="I36" s="5">
        <f t="shared" si="25"/>
        <v>22</v>
      </c>
      <c r="J36" s="5">
        <f t="shared" si="25"/>
        <v>24</v>
      </c>
      <c r="K36" s="5">
        <f t="shared" si="25"/>
        <v>22</v>
      </c>
      <c r="L36" s="5">
        <f t="shared" si="25"/>
        <v>21</v>
      </c>
      <c r="M36" s="5">
        <f t="shared" si="25"/>
        <v>20</v>
      </c>
      <c r="N36" s="5">
        <f t="shared" si="25"/>
        <v>20</v>
      </c>
      <c r="O36" s="5">
        <f t="shared" si="25"/>
        <v>20</v>
      </c>
      <c r="P36" s="5">
        <f t="shared" si="25"/>
        <v>20</v>
      </c>
      <c r="Q36" s="5">
        <f t="shared" si="25"/>
        <v>19</v>
      </c>
      <c r="R36" s="5">
        <f t="shared" si="25"/>
        <v>20</v>
      </c>
      <c r="S36" s="5">
        <f t="shared" si="25"/>
        <v>21</v>
      </c>
      <c r="T36" s="5">
        <f t="shared" si="25"/>
        <v>20</v>
      </c>
      <c r="U36" s="5">
        <f t="shared" si="25"/>
        <v>22</v>
      </c>
      <c r="V36" s="5">
        <f t="shared" si="25"/>
        <v>20</v>
      </c>
      <c r="W36" s="5">
        <f t="shared" si="25"/>
        <v>20</v>
      </c>
      <c r="X36" s="5">
        <f t="shared" si="25"/>
        <v>21</v>
      </c>
      <c r="Y36" s="5">
        <f t="shared" si="25"/>
        <v>23</v>
      </c>
    </row>
    <row r="37" spans="1:25" s="16" customFormat="1" ht="12" customHeight="1" x14ac:dyDescent="0.2">
      <c r="A37" s="72" t="s">
        <v>26</v>
      </c>
      <c r="B37" s="72"/>
      <c r="C37" s="6">
        <f>C149+C150+C153</f>
        <v>19</v>
      </c>
      <c r="D37" s="6">
        <f t="shared" ref="D37:Y37" si="26">D149+D150+D153</f>
        <v>18</v>
      </c>
      <c r="E37" s="6">
        <f t="shared" si="26"/>
        <v>20</v>
      </c>
      <c r="F37" s="6">
        <f t="shared" si="26"/>
        <v>21</v>
      </c>
      <c r="G37" s="6">
        <f t="shared" si="26"/>
        <v>19</v>
      </c>
      <c r="H37" s="6">
        <f t="shared" si="26"/>
        <v>19</v>
      </c>
      <c r="I37" s="6">
        <f t="shared" si="26"/>
        <v>17</v>
      </c>
      <c r="J37" s="6">
        <f t="shared" si="26"/>
        <v>17</v>
      </c>
      <c r="K37" s="6">
        <f t="shared" si="26"/>
        <v>16</v>
      </c>
      <c r="L37" s="6">
        <f t="shared" si="26"/>
        <v>15</v>
      </c>
      <c r="M37" s="6">
        <f t="shared" si="26"/>
        <v>14</v>
      </c>
      <c r="N37" s="6">
        <f t="shared" si="26"/>
        <v>14</v>
      </c>
      <c r="O37" s="6">
        <f t="shared" si="26"/>
        <v>14</v>
      </c>
      <c r="P37" s="6">
        <f t="shared" si="26"/>
        <v>13</v>
      </c>
      <c r="Q37" s="6">
        <f t="shared" si="26"/>
        <v>13</v>
      </c>
      <c r="R37" s="6">
        <f t="shared" si="26"/>
        <v>13</v>
      </c>
      <c r="S37" s="6">
        <f t="shared" si="26"/>
        <v>13</v>
      </c>
      <c r="T37" s="6">
        <f t="shared" si="26"/>
        <v>14</v>
      </c>
      <c r="U37" s="6">
        <f t="shared" si="26"/>
        <v>15</v>
      </c>
      <c r="V37" s="6">
        <f t="shared" si="26"/>
        <v>14</v>
      </c>
      <c r="W37" s="6">
        <f t="shared" si="26"/>
        <v>14</v>
      </c>
      <c r="X37" s="6">
        <f t="shared" si="26"/>
        <v>15</v>
      </c>
      <c r="Y37" s="6">
        <f t="shared" si="26"/>
        <v>17</v>
      </c>
    </row>
    <row r="38" spans="1:25" s="16" customFormat="1" ht="12" customHeight="1" x14ac:dyDescent="0.2">
      <c r="A38" s="73" t="s">
        <v>27</v>
      </c>
      <c r="B38" s="73"/>
      <c r="C38" s="11">
        <f>+C151+C154</f>
        <v>5</v>
      </c>
      <c r="D38" s="11">
        <f t="shared" ref="D38:Y38" si="27">+D151+D154</f>
        <v>4</v>
      </c>
      <c r="E38" s="11">
        <f t="shared" si="27"/>
        <v>4</v>
      </c>
      <c r="F38" s="11">
        <f t="shared" si="27"/>
        <v>5</v>
      </c>
      <c r="G38" s="11">
        <f t="shared" si="27"/>
        <v>5</v>
      </c>
      <c r="H38" s="11">
        <f t="shared" si="27"/>
        <v>5</v>
      </c>
      <c r="I38" s="11">
        <f t="shared" si="27"/>
        <v>5</v>
      </c>
      <c r="J38" s="11">
        <f t="shared" si="27"/>
        <v>7</v>
      </c>
      <c r="K38" s="11">
        <f t="shared" si="27"/>
        <v>6</v>
      </c>
      <c r="L38" s="11">
        <f t="shared" si="27"/>
        <v>6</v>
      </c>
      <c r="M38" s="11">
        <f t="shared" si="27"/>
        <v>6</v>
      </c>
      <c r="N38" s="11">
        <f t="shared" si="27"/>
        <v>6</v>
      </c>
      <c r="O38" s="11">
        <f t="shared" si="27"/>
        <v>6</v>
      </c>
      <c r="P38" s="11">
        <f t="shared" si="27"/>
        <v>7</v>
      </c>
      <c r="Q38" s="11">
        <f t="shared" si="27"/>
        <v>6</v>
      </c>
      <c r="R38" s="11">
        <f t="shared" si="27"/>
        <v>7</v>
      </c>
      <c r="S38" s="11">
        <f t="shared" si="27"/>
        <v>8</v>
      </c>
      <c r="T38" s="11">
        <f t="shared" si="27"/>
        <v>6</v>
      </c>
      <c r="U38" s="11">
        <f t="shared" si="27"/>
        <v>7</v>
      </c>
      <c r="V38" s="11">
        <f t="shared" si="27"/>
        <v>6</v>
      </c>
      <c r="W38" s="11">
        <f t="shared" si="27"/>
        <v>6</v>
      </c>
      <c r="X38" s="11">
        <f t="shared" si="27"/>
        <v>6</v>
      </c>
      <c r="Y38" s="11">
        <f t="shared" si="27"/>
        <v>6</v>
      </c>
    </row>
    <row r="39" spans="1:25" s="16" customFormat="1" ht="12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9" customFormat="1" ht="12" customHeight="1" x14ac:dyDescent="0.2">
      <c r="A40" s="74" t="s">
        <v>28</v>
      </c>
      <c r="B40" s="74"/>
      <c r="C40" s="5">
        <f t="shared" ref="C40:Y40" si="28">C41+C42+C45</f>
        <v>32</v>
      </c>
      <c r="D40" s="5">
        <f t="shared" si="28"/>
        <v>34</v>
      </c>
      <c r="E40" s="5">
        <f t="shared" si="28"/>
        <v>31</v>
      </c>
      <c r="F40" s="5">
        <f t="shared" si="28"/>
        <v>34</v>
      </c>
      <c r="G40" s="5">
        <f t="shared" si="28"/>
        <v>33</v>
      </c>
      <c r="H40" s="5">
        <f t="shared" si="28"/>
        <v>35</v>
      </c>
      <c r="I40" s="5">
        <f t="shared" si="28"/>
        <v>33</v>
      </c>
      <c r="J40" s="5">
        <f t="shared" si="28"/>
        <v>32</v>
      </c>
      <c r="K40" s="5">
        <f t="shared" si="28"/>
        <v>33</v>
      </c>
      <c r="L40" s="5">
        <f t="shared" si="28"/>
        <v>33</v>
      </c>
      <c r="M40" s="5">
        <f t="shared" si="28"/>
        <v>32</v>
      </c>
      <c r="N40" s="5">
        <f t="shared" si="28"/>
        <v>35</v>
      </c>
      <c r="O40" s="5">
        <f t="shared" si="28"/>
        <v>37</v>
      </c>
      <c r="P40" s="5">
        <f t="shared" si="28"/>
        <v>37</v>
      </c>
      <c r="Q40" s="5">
        <f t="shared" si="28"/>
        <v>40</v>
      </c>
      <c r="R40" s="5">
        <f t="shared" si="28"/>
        <v>37</v>
      </c>
      <c r="S40" s="5">
        <f t="shared" si="28"/>
        <v>40</v>
      </c>
      <c r="T40" s="5">
        <f t="shared" si="28"/>
        <v>38</v>
      </c>
      <c r="U40" s="5">
        <f t="shared" si="28"/>
        <v>38</v>
      </c>
      <c r="V40" s="5">
        <f t="shared" si="28"/>
        <v>38</v>
      </c>
      <c r="W40" s="5">
        <f t="shared" si="28"/>
        <v>36</v>
      </c>
      <c r="X40" s="5">
        <f t="shared" si="28"/>
        <v>38</v>
      </c>
      <c r="Y40" s="5">
        <f t="shared" si="28"/>
        <v>37</v>
      </c>
    </row>
    <row r="41" spans="1:25" s="16" customFormat="1" ht="12" customHeight="1" x14ac:dyDescent="0.2">
      <c r="A41" s="72" t="s">
        <v>29</v>
      </c>
      <c r="B41" s="72"/>
      <c r="C41" s="6">
        <f>C80+C81+C84+C85+C86+C88+C90+C91+C94+C95+C99+C100+C104+C106+C108+C109+C114+C115</f>
        <v>8</v>
      </c>
      <c r="D41" s="6">
        <f t="shared" ref="D41:Y41" si="29">D80+D81+D84+D85+D86+D88+D90+D91+D94+D95+D99+D100+D104+D106+D108+D109+D114+D115</f>
        <v>11</v>
      </c>
      <c r="E41" s="6">
        <f t="shared" si="29"/>
        <v>9</v>
      </c>
      <c r="F41" s="6">
        <f t="shared" si="29"/>
        <v>11</v>
      </c>
      <c r="G41" s="6">
        <f t="shared" si="29"/>
        <v>9</v>
      </c>
      <c r="H41" s="6">
        <f t="shared" si="29"/>
        <v>8</v>
      </c>
      <c r="I41" s="6">
        <f t="shared" si="29"/>
        <v>6</v>
      </c>
      <c r="J41" s="6">
        <f t="shared" si="29"/>
        <v>8</v>
      </c>
      <c r="K41" s="6">
        <f t="shared" si="29"/>
        <v>8</v>
      </c>
      <c r="L41" s="6">
        <f t="shared" si="29"/>
        <v>8</v>
      </c>
      <c r="M41" s="6">
        <f t="shared" si="29"/>
        <v>8</v>
      </c>
      <c r="N41" s="6">
        <f t="shared" si="29"/>
        <v>8</v>
      </c>
      <c r="O41" s="6">
        <f t="shared" si="29"/>
        <v>9</v>
      </c>
      <c r="P41" s="6">
        <f t="shared" si="29"/>
        <v>8</v>
      </c>
      <c r="Q41" s="6">
        <f t="shared" si="29"/>
        <v>8</v>
      </c>
      <c r="R41" s="6">
        <f t="shared" si="29"/>
        <v>7</v>
      </c>
      <c r="S41" s="6">
        <f t="shared" si="29"/>
        <v>9</v>
      </c>
      <c r="T41" s="6">
        <f t="shared" si="29"/>
        <v>9</v>
      </c>
      <c r="U41" s="6">
        <f t="shared" si="29"/>
        <v>9</v>
      </c>
      <c r="V41" s="6">
        <f t="shared" si="29"/>
        <v>7</v>
      </c>
      <c r="W41" s="6">
        <f t="shared" si="29"/>
        <v>7</v>
      </c>
      <c r="X41" s="6">
        <f t="shared" si="29"/>
        <v>8</v>
      </c>
      <c r="Y41" s="6">
        <f t="shared" si="29"/>
        <v>8</v>
      </c>
    </row>
    <row r="42" spans="1:25" s="16" customFormat="1" ht="12" customHeight="1" x14ac:dyDescent="0.2">
      <c r="A42" s="83" t="s">
        <v>30</v>
      </c>
      <c r="B42" s="83"/>
      <c r="C42" s="6">
        <f t="shared" ref="C42:Y42" si="30">C43+C44</f>
        <v>11</v>
      </c>
      <c r="D42" s="6">
        <f t="shared" si="30"/>
        <v>11</v>
      </c>
      <c r="E42" s="6">
        <f t="shared" si="30"/>
        <v>11</v>
      </c>
      <c r="F42" s="6">
        <f t="shared" si="30"/>
        <v>11</v>
      </c>
      <c r="G42" s="6">
        <f t="shared" si="30"/>
        <v>11</v>
      </c>
      <c r="H42" s="6">
        <f t="shared" si="30"/>
        <v>12</v>
      </c>
      <c r="I42" s="6">
        <f t="shared" si="30"/>
        <v>12</v>
      </c>
      <c r="J42" s="6">
        <f t="shared" si="30"/>
        <v>13</v>
      </c>
      <c r="K42" s="6">
        <f t="shared" si="30"/>
        <v>12</v>
      </c>
      <c r="L42" s="6">
        <f t="shared" si="30"/>
        <v>12</v>
      </c>
      <c r="M42" s="6">
        <f t="shared" si="30"/>
        <v>12</v>
      </c>
      <c r="N42" s="6">
        <f t="shared" si="30"/>
        <v>14</v>
      </c>
      <c r="O42" s="6">
        <f t="shared" si="30"/>
        <v>15</v>
      </c>
      <c r="P42" s="6">
        <f t="shared" si="30"/>
        <v>16</v>
      </c>
      <c r="Q42" s="6">
        <f t="shared" si="30"/>
        <v>17</v>
      </c>
      <c r="R42" s="6">
        <f t="shared" si="30"/>
        <v>16</v>
      </c>
      <c r="S42" s="6">
        <f t="shared" si="30"/>
        <v>16</v>
      </c>
      <c r="T42" s="6">
        <f t="shared" si="30"/>
        <v>15</v>
      </c>
      <c r="U42" s="6">
        <f t="shared" si="30"/>
        <v>15</v>
      </c>
      <c r="V42" s="6">
        <f t="shared" si="30"/>
        <v>16</v>
      </c>
      <c r="W42" s="6">
        <f t="shared" si="30"/>
        <v>13</v>
      </c>
      <c r="X42" s="6">
        <f t="shared" si="30"/>
        <v>14</v>
      </c>
      <c r="Y42" s="6">
        <f t="shared" si="30"/>
        <v>13</v>
      </c>
    </row>
    <row r="43" spans="1:25" s="16" customFormat="1" ht="12" customHeight="1" x14ac:dyDescent="0.2">
      <c r="A43" s="13"/>
      <c r="B43" s="8" t="s">
        <v>31</v>
      </c>
      <c r="C43" s="6">
        <f>C74+C98+C89+C152+C93+C96+C110</f>
        <v>7</v>
      </c>
      <c r="D43" s="6">
        <f t="shared" ref="D43:Y43" si="31">D74+D98+D89+D152+D93+D96+D110</f>
        <v>7</v>
      </c>
      <c r="E43" s="6">
        <f t="shared" si="31"/>
        <v>7</v>
      </c>
      <c r="F43" s="6">
        <f t="shared" si="31"/>
        <v>7</v>
      </c>
      <c r="G43" s="6">
        <f t="shared" si="31"/>
        <v>7</v>
      </c>
      <c r="H43" s="6">
        <f t="shared" si="31"/>
        <v>8</v>
      </c>
      <c r="I43" s="6">
        <f t="shared" si="31"/>
        <v>8</v>
      </c>
      <c r="J43" s="6">
        <f t="shared" si="31"/>
        <v>9</v>
      </c>
      <c r="K43" s="6">
        <f t="shared" si="31"/>
        <v>8</v>
      </c>
      <c r="L43" s="6">
        <f t="shared" si="31"/>
        <v>8</v>
      </c>
      <c r="M43" s="6">
        <f t="shared" si="31"/>
        <v>8</v>
      </c>
      <c r="N43" s="6">
        <f t="shared" si="31"/>
        <v>9</v>
      </c>
      <c r="O43" s="6">
        <f t="shared" si="31"/>
        <v>9</v>
      </c>
      <c r="P43" s="6">
        <f t="shared" si="31"/>
        <v>9</v>
      </c>
      <c r="Q43" s="6">
        <f t="shared" si="31"/>
        <v>10</v>
      </c>
      <c r="R43" s="6">
        <f t="shared" si="31"/>
        <v>9</v>
      </c>
      <c r="S43" s="6">
        <f t="shared" si="31"/>
        <v>9</v>
      </c>
      <c r="T43" s="6">
        <f t="shared" si="31"/>
        <v>9</v>
      </c>
      <c r="U43" s="6">
        <f t="shared" si="31"/>
        <v>9</v>
      </c>
      <c r="V43" s="6">
        <f t="shared" si="31"/>
        <v>9</v>
      </c>
      <c r="W43" s="6">
        <f t="shared" si="31"/>
        <v>8</v>
      </c>
      <c r="X43" s="6">
        <f t="shared" si="31"/>
        <v>9</v>
      </c>
      <c r="Y43" s="6">
        <f t="shared" si="31"/>
        <v>9</v>
      </c>
    </row>
    <row r="44" spans="1:25" s="16" customFormat="1" ht="12" customHeight="1" x14ac:dyDescent="0.2">
      <c r="A44" s="13"/>
      <c r="B44" s="8" t="s">
        <v>32</v>
      </c>
      <c r="C44" s="6">
        <f>C82+C103+C105</f>
        <v>4</v>
      </c>
      <c r="D44" s="6">
        <f t="shared" ref="D44:Y44" si="32">D82+D103+D105</f>
        <v>4</v>
      </c>
      <c r="E44" s="6">
        <f t="shared" si="32"/>
        <v>4</v>
      </c>
      <c r="F44" s="6">
        <f t="shared" si="32"/>
        <v>4</v>
      </c>
      <c r="G44" s="6">
        <f t="shared" si="32"/>
        <v>4</v>
      </c>
      <c r="H44" s="6">
        <f t="shared" si="32"/>
        <v>4</v>
      </c>
      <c r="I44" s="6">
        <f t="shared" si="32"/>
        <v>4</v>
      </c>
      <c r="J44" s="6">
        <f t="shared" si="32"/>
        <v>4</v>
      </c>
      <c r="K44" s="6">
        <f t="shared" si="32"/>
        <v>4</v>
      </c>
      <c r="L44" s="6">
        <f t="shared" si="32"/>
        <v>4</v>
      </c>
      <c r="M44" s="6">
        <f t="shared" si="32"/>
        <v>4</v>
      </c>
      <c r="N44" s="6">
        <f t="shared" si="32"/>
        <v>5</v>
      </c>
      <c r="O44" s="6">
        <f t="shared" si="32"/>
        <v>6</v>
      </c>
      <c r="P44" s="6">
        <f t="shared" si="32"/>
        <v>7</v>
      </c>
      <c r="Q44" s="6">
        <f t="shared" si="32"/>
        <v>7</v>
      </c>
      <c r="R44" s="6">
        <f t="shared" si="32"/>
        <v>7</v>
      </c>
      <c r="S44" s="6">
        <f t="shared" si="32"/>
        <v>7</v>
      </c>
      <c r="T44" s="6">
        <f t="shared" si="32"/>
        <v>6</v>
      </c>
      <c r="U44" s="6">
        <f t="shared" si="32"/>
        <v>6</v>
      </c>
      <c r="V44" s="6">
        <f t="shared" si="32"/>
        <v>7</v>
      </c>
      <c r="W44" s="6">
        <f t="shared" si="32"/>
        <v>5</v>
      </c>
      <c r="X44" s="6">
        <f t="shared" si="32"/>
        <v>5</v>
      </c>
      <c r="Y44" s="6">
        <f t="shared" si="32"/>
        <v>4</v>
      </c>
    </row>
    <row r="45" spans="1:25" s="16" customFormat="1" ht="12" customHeight="1" x14ac:dyDescent="0.2">
      <c r="A45" s="72" t="s">
        <v>33</v>
      </c>
      <c r="B45" s="72"/>
      <c r="C45" s="6">
        <f t="shared" ref="C45:Y45" si="33">C46+C47+C48</f>
        <v>13</v>
      </c>
      <c r="D45" s="6">
        <f t="shared" si="33"/>
        <v>12</v>
      </c>
      <c r="E45" s="6">
        <f t="shared" si="33"/>
        <v>11</v>
      </c>
      <c r="F45" s="6">
        <f t="shared" si="33"/>
        <v>12</v>
      </c>
      <c r="G45" s="6">
        <f t="shared" si="33"/>
        <v>13</v>
      </c>
      <c r="H45" s="6">
        <f t="shared" si="33"/>
        <v>15</v>
      </c>
      <c r="I45" s="6">
        <f t="shared" si="33"/>
        <v>15</v>
      </c>
      <c r="J45" s="6">
        <f t="shared" si="33"/>
        <v>11</v>
      </c>
      <c r="K45" s="6">
        <f t="shared" si="33"/>
        <v>13</v>
      </c>
      <c r="L45" s="6">
        <f t="shared" si="33"/>
        <v>13</v>
      </c>
      <c r="M45" s="6">
        <f t="shared" si="33"/>
        <v>12</v>
      </c>
      <c r="N45" s="6">
        <f t="shared" si="33"/>
        <v>13</v>
      </c>
      <c r="O45" s="6">
        <f t="shared" si="33"/>
        <v>13</v>
      </c>
      <c r="P45" s="6">
        <f t="shared" si="33"/>
        <v>13</v>
      </c>
      <c r="Q45" s="6">
        <f t="shared" si="33"/>
        <v>15</v>
      </c>
      <c r="R45" s="6">
        <f t="shared" si="33"/>
        <v>14</v>
      </c>
      <c r="S45" s="6">
        <f t="shared" si="33"/>
        <v>15</v>
      </c>
      <c r="T45" s="6">
        <f t="shared" si="33"/>
        <v>14</v>
      </c>
      <c r="U45" s="6">
        <f t="shared" si="33"/>
        <v>14</v>
      </c>
      <c r="V45" s="6">
        <f t="shared" si="33"/>
        <v>15</v>
      </c>
      <c r="W45" s="6">
        <f t="shared" si="33"/>
        <v>16</v>
      </c>
      <c r="X45" s="6">
        <f t="shared" si="33"/>
        <v>16</v>
      </c>
      <c r="Y45" s="6">
        <f t="shared" si="33"/>
        <v>16</v>
      </c>
    </row>
    <row r="46" spans="1:25" s="16" customFormat="1" ht="12" customHeight="1" x14ac:dyDescent="0.2">
      <c r="A46" s="13"/>
      <c r="B46" s="8" t="s">
        <v>34</v>
      </c>
      <c r="C46" s="6">
        <f>+C70+C71+C79+C97</f>
        <v>4</v>
      </c>
      <c r="D46" s="6">
        <f t="shared" ref="D46:Y46" si="34">+D70+D71+D79+D97</f>
        <v>4</v>
      </c>
      <c r="E46" s="6">
        <f t="shared" si="34"/>
        <v>3</v>
      </c>
      <c r="F46" s="6">
        <f t="shared" si="34"/>
        <v>4</v>
      </c>
      <c r="G46" s="6">
        <f t="shared" si="34"/>
        <v>5</v>
      </c>
      <c r="H46" s="6">
        <f t="shared" si="34"/>
        <v>6</v>
      </c>
      <c r="I46" s="6">
        <f t="shared" si="34"/>
        <v>6</v>
      </c>
      <c r="J46" s="6">
        <f t="shared" si="34"/>
        <v>5</v>
      </c>
      <c r="K46" s="6">
        <f t="shared" si="34"/>
        <v>5</v>
      </c>
      <c r="L46" s="6">
        <f t="shared" si="34"/>
        <v>5</v>
      </c>
      <c r="M46" s="6">
        <f t="shared" si="34"/>
        <v>5</v>
      </c>
      <c r="N46" s="6">
        <f t="shared" si="34"/>
        <v>6</v>
      </c>
      <c r="O46" s="6">
        <f t="shared" si="34"/>
        <v>6</v>
      </c>
      <c r="P46" s="6">
        <f t="shared" si="34"/>
        <v>6</v>
      </c>
      <c r="Q46" s="6">
        <f t="shared" si="34"/>
        <v>7</v>
      </c>
      <c r="R46" s="6">
        <f t="shared" si="34"/>
        <v>7</v>
      </c>
      <c r="S46" s="6">
        <f t="shared" si="34"/>
        <v>8</v>
      </c>
      <c r="T46" s="6">
        <f t="shared" si="34"/>
        <v>7</v>
      </c>
      <c r="U46" s="6">
        <f t="shared" si="34"/>
        <v>7</v>
      </c>
      <c r="V46" s="6">
        <f t="shared" si="34"/>
        <v>8</v>
      </c>
      <c r="W46" s="6">
        <f t="shared" si="34"/>
        <v>9</v>
      </c>
      <c r="X46" s="6">
        <f t="shared" si="34"/>
        <v>9</v>
      </c>
      <c r="Y46" s="6">
        <f t="shared" si="34"/>
        <v>9</v>
      </c>
    </row>
    <row r="47" spans="1:25" s="16" customFormat="1" ht="12" customHeight="1" x14ac:dyDescent="0.2">
      <c r="A47" s="13"/>
      <c r="B47" s="8" t="s">
        <v>35</v>
      </c>
      <c r="C47" s="6">
        <f>C73+C75+C87+C102+C107+C111</f>
        <v>6</v>
      </c>
      <c r="D47" s="6">
        <f t="shared" ref="D47:Y47" si="35">D73+D75+D87+D102+D107+D111</f>
        <v>5</v>
      </c>
      <c r="E47" s="6">
        <f t="shared" si="35"/>
        <v>5</v>
      </c>
      <c r="F47" s="6">
        <f t="shared" si="35"/>
        <v>5</v>
      </c>
      <c r="G47" s="6">
        <f t="shared" si="35"/>
        <v>5</v>
      </c>
      <c r="H47" s="6">
        <f t="shared" si="35"/>
        <v>5</v>
      </c>
      <c r="I47" s="6">
        <f t="shared" si="35"/>
        <v>5</v>
      </c>
      <c r="J47" s="6">
        <f t="shared" si="35"/>
        <v>5</v>
      </c>
      <c r="K47" s="6">
        <f t="shared" si="35"/>
        <v>5</v>
      </c>
      <c r="L47" s="6">
        <f t="shared" si="35"/>
        <v>5</v>
      </c>
      <c r="M47" s="6">
        <f t="shared" si="35"/>
        <v>4</v>
      </c>
      <c r="N47" s="6">
        <f t="shared" si="35"/>
        <v>4</v>
      </c>
      <c r="O47" s="6">
        <f t="shared" si="35"/>
        <v>4</v>
      </c>
      <c r="P47" s="6">
        <f t="shared" si="35"/>
        <v>4</v>
      </c>
      <c r="Q47" s="6">
        <f t="shared" si="35"/>
        <v>5</v>
      </c>
      <c r="R47" s="6">
        <f t="shared" si="35"/>
        <v>4</v>
      </c>
      <c r="S47" s="6">
        <f t="shared" si="35"/>
        <v>4</v>
      </c>
      <c r="T47" s="6">
        <f t="shared" si="35"/>
        <v>4</v>
      </c>
      <c r="U47" s="6">
        <f t="shared" si="35"/>
        <v>4</v>
      </c>
      <c r="V47" s="6">
        <f t="shared" si="35"/>
        <v>4</v>
      </c>
      <c r="W47" s="6">
        <f t="shared" si="35"/>
        <v>4</v>
      </c>
      <c r="X47" s="6">
        <f t="shared" si="35"/>
        <v>4</v>
      </c>
      <c r="Y47" s="6">
        <f t="shared" si="35"/>
        <v>4</v>
      </c>
    </row>
    <row r="48" spans="1:25" s="16" customFormat="1" ht="12" customHeight="1" x14ac:dyDescent="0.2">
      <c r="A48" s="13"/>
      <c r="B48" s="13" t="s">
        <v>36</v>
      </c>
      <c r="C48" s="11">
        <f>C69+C76+C83+C92+C101+C113</f>
        <v>3</v>
      </c>
      <c r="D48" s="11">
        <f t="shared" ref="D48:Y48" si="36">D69+D76+D83+D92+D101+D113</f>
        <v>3</v>
      </c>
      <c r="E48" s="11">
        <f t="shared" si="36"/>
        <v>3</v>
      </c>
      <c r="F48" s="11">
        <f t="shared" si="36"/>
        <v>3</v>
      </c>
      <c r="G48" s="11">
        <f t="shared" si="36"/>
        <v>3</v>
      </c>
      <c r="H48" s="11">
        <f t="shared" si="36"/>
        <v>4</v>
      </c>
      <c r="I48" s="11">
        <f t="shared" si="36"/>
        <v>4</v>
      </c>
      <c r="J48" s="11">
        <f t="shared" si="36"/>
        <v>1</v>
      </c>
      <c r="K48" s="11">
        <f t="shared" si="36"/>
        <v>3</v>
      </c>
      <c r="L48" s="11">
        <f t="shared" si="36"/>
        <v>3</v>
      </c>
      <c r="M48" s="11">
        <f t="shared" si="36"/>
        <v>3</v>
      </c>
      <c r="N48" s="11">
        <f t="shared" si="36"/>
        <v>3</v>
      </c>
      <c r="O48" s="11">
        <f t="shared" si="36"/>
        <v>3</v>
      </c>
      <c r="P48" s="11">
        <f t="shared" si="36"/>
        <v>3</v>
      </c>
      <c r="Q48" s="11">
        <f t="shared" si="36"/>
        <v>3</v>
      </c>
      <c r="R48" s="11">
        <f t="shared" si="36"/>
        <v>3</v>
      </c>
      <c r="S48" s="11">
        <f t="shared" si="36"/>
        <v>3</v>
      </c>
      <c r="T48" s="11">
        <f t="shared" si="36"/>
        <v>3</v>
      </c>
      <c r="U48" s="11">
        <f t="shared" si="36"/>
        <v>3</v>
      </c>
      <c r="V48" s="11">
        <f t="shared" si="36"/>
        <v>3</v>
      </c>
      <c r="W48" s="11">
        <f t="shared" si="36"/>
        <v>3</v>
      </c>
      <c r="X48" s="11">
        <f t="shared" si="36"/>
        <v>3</v>
      </c>
      <c r="Y48" s="11">
        <f t="shared" si="36"/>
        <v>3</v>
      </c>
    </row>
    <row r="49" spans="1:25" s="16" customFormat="1" ht="12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9" customFormat="1" ht="12" customHeight="1" x14ac:dyDescent="0.2">
      <c r="A50" s="74" t="s">
        <v>37</v>
      </c>
      <c r="B50" s="74"/>
      <c r="C50" s="5">
        <f t="shared" ref="C50:Y50" si="37">C51+C52+C53</f>
        <v>25</v>
      </c>
      <c r="D50" s="5">
        <f t="shared" si="37"/>
        <v>25</v>
      </c>
      <c r="E50" s="5">
        <f t="shared" si="37"/>
        <v>25</v>
      </c>
      <c r="F50" s="5">
        <f t="shared" si="37"/>
        <v>25</v>
      </c>
      <c r="G50" s="5">
        <f t="shared" si="37"/>
        <v>24</v>
      </c>
      <c r="H50" s="5">
        <f t="shared" si="37"/>
        <v>23</v>
      </c>
      <c r="I50" s="5">
        <f t="shared" si="37"/>
        <v>22</v>
      </c>
      <c r="J50" s="5">
        <f t="shared" si="37"/>
        <v>23</v>
      </c>
      <c r="K50" s="5">
        <f t="shared" si="37"/>
        <v>23</v>
      </c>
      <c r="L50" s="5">
        <f t="shared" si="37"/>
        <v>22</v>
      </c>
      <c r="M50" s="5">
        <f t="shared" si="37"/>
        <v>23</v>
      </c>
      <c r="N50" s="5">
        <f t="shared" si="37"/>
        <v>23</v>
      </c>
      <c r="O50" s="5">
        <f t="shared" si="37"/>
        <v>24</v>
      </c>
      <c r="P50" s="5">
        <f t="shared" si="37"/>
        <v>24</v>
      </c>
      <c r="Q50" s="5">
        <f t="shared" si="37"/>
        <v>25</v>
      </c>
      <c r="R50" s="5">
        <f t="shared" si="37"/>
        <v>24</v>
      </c>
      <c r="S50" s="5">
        <f t="shared" si="37"/>
        <v>26</v>
      </c>
      <c r="T50" s="5">
        <f t="shared" si="37"/>
        <v>23</v>
      </c>
      <c r="U50" s="5">
        <f t="shared" si="37"/>
        <v>25</v>
      </c>
      <c r="V50" s="5">
        <f t="shared" si="37"/>
        <v>24</v>
      </c>
      <c r="W50" s="5">
        <f t="shared" si="37"/>
        <v>24</v>
      </c>
      <c r="X50" s="5">
        <f t="shared" si="37"/>
        <v>24</v>
      </c>
      <c r="Y50" s="5">
        <f t="shared" si="37"/>
        <v>25</v>
      </c>
    </row>
    <row r="51" spans="1:25" s="16" customFormat="1" ht="12" customHeight="1" x14ac:dyDescent="0.2">
      <c r="A51" s="72" t="s">
        <v>38</v>
      </c>
      <c r="B51" s="72"/>
      <c r="C51" s="6">
        <f t="shared" ref="C51:Y51" si="38">C56+C59+C62+C66</f>
        <v>0</v>
      </c>
      <c r="D51" s="6">
        <f t="shared" si="38"/>
        <v>0</v>
      </c>
      <c r="E51" s="6">
        <f t="shared" si="38"/>
        <v>0</v>
      </c>
      <c r="F51" s="6">
        <f t="shared" si="38"/>
        <v>0</v>
      </c>
      <c r="G51" s="6">
        <f t="shared" si="38"/>
        <v>0</v>
      </c>
      <c r="H51" s="6">
        <f t="shared" si="38"/>
        <v>0</v>
      </c>
      <c r="I51" s="6">
        <f t="shared" si="38"/>
        <v>0</v>
      </c>
      <c r="J51" s="6">
        <f t="shared" si="38"/>
        <v>0</v>
      </c>
      <c r="K51" s="6">
        <f t="shared" si="38"/>
        <v>0</v>
      </c>
      <c r="L51" s="6">
        <f t="shared" si="38"/>
        <v>0</v>
      </c>
      <c r="M51" s="6">
        <f t="shared" si="38"/>
        <v>0</v>
      </c>
      <c r="N51" s="6">
        <f t="shared" si="38"/>
        <v>0</v>
      </c>
      <c r="O51" s="6">
        <f t="shared" si="38"/>
        <v>0</v>
      </c>
      <c r="P51" s="6">
        <f t="shared" si="38"/>
        <v>0</v>
      </c>
      <c r="Q51" s="6">
        <f t="shared" si="38"/>
        <v>0</v>
      </c>
      <c r="R51" s="6">
        <f t="shared" si="38"/>
        <v>0</v>
      </c>
      <c r="S51" s="6">
        <f t="shared" si="38"/>
        <v>0</v>
      </c>
      <c r="T51" s="6">
        <f t="shared" si="38"/>
        <v>0</v>
      </c>
      <c r="U51" s="6">
        <f t="shared" si="38"/>
        <v>0</v>
      </c>
      <c r="V51" s="6">
        <f t="shared" si="38"/>
        <v>0</v>
      </c>
      <c r="W51" s="6">
        <f t="shared" si="38"/>
        <v>0</v>
      </c>
      <c r="X51" s="6">
        <f t="shared" si="38"/>
        <v>0</v>
      </c>
      <c r="Y51" s="6">
        <f t="shared" si="38"/>
        <v>0</v>
      </c>
    </row>
    <row r="52" spans="1:25" s="16" customFormat="1" ht="12" customHeight="1" x14ac:dyDescent="0.2">
      <c r="A52" s="72" t="s">
        <v>39</v>
      </c>
      <c r="B52" s="72"/>
      <c r="C52" s="6">
        <f>C72+C77+C78+C60+C61+C63+C64+C65+C112</f>
        <v>17</v>
      </c>
      <c r="D52" s="6">
        <f t="shared" ref="D52:Y52" si="39">D72+D77+D78+D60+D61+D63+D64+D65+D112</f>
        <v>17</v>
      </c>
      <c r="E52" s="6">
        <f t="shared" si="39"/>
        <v>17</v>
      </c>
      <c r="F52" s="6">
        <f t="shared" si="39"/>
        <v>17</v>
      </c>
      <c r="G52" s="6">
        <f t="shared" si="39"/>
        <v>17</v>
      </c>
      <c r="H52" s="6">
        <f t="shared" si="39"/>
        <v>17</v>
      </c>
      <c r="I52" s="6">
        <f t="shared" si="39"/>
        <v>17</v>
      </c>
      <c r="J52" s="6">
        <f t="shared" si="39"/>
        <v>17</v>
      </c>
      <c r="K52" s="6">
        <f t="shared" si="39"/>
        <v>16</v>
      </c>
      <c r="L52" s="6">
        <f t="shared" si="39"/>
        <v>15</v>
      </c>
      <c r="M52" s="6">
        <f t="shared" si="39"/>
        <v>16</v>
      </c>
      <c r="N52" s="6">
        <f t="shared" si="39"/>
        <v>15</v>
      </c>
      <c r="O52" s="6">
        <f t="shared" si="39"/>
        <v>15</v>
      </c>
      <c r="P52" s="6">
        <f t="shared" si="39"/>
        <v>15</v>
      </c>
      <c r="Q52" s="6">
        <f t="shared" si="39"/>
        <v>16</v>
      </c>
      <c r="R52" s="6">
        <f t="shared" si="39"/>
        <v>15</v>
      </c>
      <c r="S52" s="6">
        <f t="shared" si="39"/>
        <v>15</v>
      </c>
      <c r="T52" s="6">
        <f t="shared" si="39"/>
        <v>16</v>
      </c>
      <c r="U52" s="6">
        <f t="shared" si="39"/>
        <v>15</v>
      </c>
      <c r="V52" s="6">
        <f t="shared" si="39"/>
        <v>15</v>
      </c>
      <c r="W52" s="6">
        <f t="shared" si="39"/>
        <v>15</v>
      </c>
      <c r="X52" s="6">
        <f t="shared" si="39"/>
        <v>15</v>
      </c>
      <c r="Y52" s="6">
        <f t="shared" si="39"/>
        <v>16</v>
      </c>
    </row>
    <row r="53" spans="1:25" s="16" customFormat="1" ht="12" customHeight="1" x14ac:dyDescent="0.2">
      <c r="A53" s="73" t="s">
        <v>40</v>
      </c>
      <c r="B53" s="73"/>
      <c r="C53" s="11">
        <f>C58+C57</f>
        <v>8</v>
      </c>
      <c r="D53" s="11">
        <f t="shared" ref="D53:Y53" si="40">D58+D57</f>
        <v>8</v>
      </c>
      <c r="E53" s="11">
        <f t="shared" si="40"/>
        <v>8</v>
      </c>
      <c r="F53" s="11">
        <f t="shared" si="40"/>
        <v>8</v>
      </c>
      <c r="G53" s="11">
        <f t="shared" si="40"/>
        <v>7</v>
      </c>
      <c r="H53" s="11">
        <f t="shared" si="40"/>
        <v>6</v>
      </c>
      <c r="I53" s="11">
        <f t="shared" si="40"/>
        <v>5</v>
      </c>
      <c r="J53" s="11">
        <f t="shared" si="40"/>
        <v>6</v>
      </c>
      <c r="K53" s="11">
        <f t="shared" si="40"/>
        <v>7</v>
      </c>
      <c r="L53" s="11">
        <f t="shared" si="40"/>
        <v>7</v>
      </c>
      <c r="M53" s="11">
        <f t="shared" si="40"/>
        <v>7</v>
      </c>
      <c r="N53" s="11">
        <f t="shared" si="40"/>
        <v>8</v>
      </c>
      <c r="O53" s="11">
        <f t="shared" si="40"/>
        <v>9</v>
      </c>
      <c r="P53" s="11">
        <f t="shared" si="40"/>
        <v>9</v>
      </c>
      <c r="Q53" s="11">
        <f t="shared" si="40"/>
        <v>9</v>
      </c>
      <c r="R53" s="11">
        <f t="shared" si="40"/>
        <v>9</v>
      </c>
      <c r="S53" s="11">
        <f t="shared" si="40"/>
        <v>11</v>
      </c>
      <c r="T53" s="11">
        <f t="shared" si="40"/>
        <v>7</v>
      </c>
      <c r="U53" s="11">
        <f t="shared" si="40"/>
        <v>10</v>
      </c>
      <c r="V53" s="11">
        <f t="shared" si="40"/>
        <v>9</v>
      </c>
      <c r="W53" s="11">
        <f t="shared" si="40"/>
        <v>9</v>
      </c>
      <c r="X53" s="11">
        <f t="shared" si="40"/>
        <v>9</v>
      </c>
      <c r="Y53" s="11">
        <f t="shared" si="40"/>
        <v>9</v>
      </c>
    </row>
    <row r="54" spans="1:25" s="16" customFormat="1" ht="12" customHeight="1" x14ac:dyDescent="0.2">
      <c r="A54" s="9"/>
      <c r="B54" s="6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16" customFormat="1" ht="12" customHeight="1" x14ac:dyDescent="0.2">
      <c r="A55" s="84" t="s">
        <v>41</v>
      </c>
      <c r="B55" s="84"/>
      <c r="C55" s="4">
        <f t="shared" ref="C55:Y55" si="41">SUM(C56:C66)</f>
        <v>23</v>
      </c>
      <c r="D55" s="4">
        <f t="shared" si="41"/>
        <v>23</v>
      </c>
      <c r="E55" s="4">
        <f t="shared" si="41"/>
        <v>24</v>
      </c>
      <c r="F55" s="4">
        <f t="shared" si="41"/>
        <v>24</v>
      </c>
      <c r="G55" s="4">
        <f t="shared" si="41"/>
        <v>23</v>
      </c>
      <c r="H55" s="4">
        <f t="shared" si="41"/>
        <v>22</v>
      </c>
      <c r="I55" s="4">
        <f t="shared" si="41"/>
        <v>21</v>
      </c>
      <c r="J55" s="4">
        <f t="shared" si="41"/>
        <v>22</v>
      </c>
      <c r="K55" s="4">
        <f t="shared" si="41"/>
        <v>22</v>
      </c>
      <c r="L55" s="4">
        <f t="shared" si="41"/>
        <v>21</v>
      </c>
      <c r="M55" s="4">
        <f t="shared" si="41"/>
        <v>22</v>
      </c>
      <c r="N55" s="4">
        <f t="shared" si="41"/>
        <v>22</v>
      </c>
      <c r="O55" s="4">
        <f t="shared" si="41"/>
        <v>23</v>
      </c>
      <c r="P55" s="4">
        <f t="shared" si="41"/>
        <v>23</v>
      </c>
      <c r="Q55" s="4">
        <f t="shared" si="41"/>
        <v>24</v>
      </c>
      <c r="R55" s="4">
        <f t="shared" si="41"/>
        <v>23</v>
      </c>
      <c r="S55" s="4">
        <f t="shared" si="41"/>
        <v>25</v>
      </c>
      <c r="T55" s="4">
        <f t="shared" si="41"/>
        <v>22</v>
      </c>
      <c r="U55" s="4">
        <f t="shared" si="41"/>
        <v>24</v>
      </c>
      <c r="V55" s="4">
        <f t="shared" si="41"/>
        <v>23</v>
      </c>
      <c r="W55" s="4">
        <f t="shared" si="41"/>
        <v>23</v>
      </c>
      <c r="X55" s="4">
        <f t="shared" si="41"/>
        <v>23</v>
      </c>
      <c r="Y55" s="4">
        <f t="shared" si="41"/>
        <v>24</v>
      </c>
    </row>
    <row r="56" spans="1:25" s="16" customFormat="1" ht="12" customHeight="1" x14ac:dyDescent="0.2">
      <c r="A56" s="72" t="s">
        <v>42</v>
      </c>
      <c r="B56" s="72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</row>
    <row r="57" spans="1:25" s="16" customFormat="1" ht="12" customHeight="1" x14ac:dyDescent="0.2">
      <c r="A57" s="72" t="s">
        <v>43</v>
      </c>
      <c r="B57" s="72"/>
      <c r="C57" s="6">
        <v>5</v>
      </c>
      <c r="D57" s="6">
        <v>5</v>
      </c>
      <c r="E57" s="6">
        <v>5</v>
      </c>
      <c r="F57" s="6">
        <v>5</v>
      </c>
      <c r="G57" s="6">
        <v>5</v>
      </c>
      <c r="H57" s="6">
        <v>5</v>
      </c>
      <c r="I57" s="6">
        <v>4</v>
      </c>
      <c r="J57" s="6">
        <v>4</v>
      </c>
      <c r="K57" s="6">
        <v>5</v>
      </c>
      <c r="L57" s="6">
        <v>5</v>
      </c>
      <c r="M57" s="6">
        <v>5</v>
      </c>
      <c r="N57" s="6">
        <v>5</v>
      </c>
      <c r="O57" s="6">
        <v>5</v>
      </c>
      <c r="P57" s="6">
        <v>5</v>
      </c>
      <c r="Q57" s="6">
        <v>5</v>
      </c>
      <c r="R57" s="6">
        <v>5</v>
      </c>
      <c r="S57" s="6">
        <v>7</v>
      </c>
      <c r="T57" s="6">
        <v>5</v>
      </c>
      <c r="U57" s="6">
        <v>6</v>
      </c>
      <c r="V57" s="6">
        <v>5</v>
      </c>
      <c r="W57" s="6">
        <v>5</v>
      </c>
      <c r="X57" s="6">
        <v>5</v>
      </c>
      <c r="Y57" s="6">
        <v>5</v>
      </c>
    </row>
    <row r="58" spans="1:25" s="16" customFormat="1" ht="12" customHeight="1" x14ac:dyDescent="0.2">
      <c r="A58" s="72" t="s">
        <v>44</v>
      </c>
      <c r="B58" s="72"/>
      <c r="C58" s="6">
        <v>3</v>
      </c>
      <c r="D58" s="6">
        <v>3</v>
      </c>
      <c r="E58" s="6">
        <v>3</v>
      </c>
      <c r="F58" s="6">
        <v>3</v>
      </c>
      <c r="G58" s="6">
        <v>2</v>
      </c>
      <c r="H58" s="6">
        <v>1</v>
      </c>
      <c r="I58" s="6">
        <v>1</v>
      </c>
      <c r="J58" s="6">
        <v>2</v>
      </c>
      <c r="K58" s="6">
        <v>2</v>
      </c>
      <c r="L58" s="6">
        <v>2</v>
      </c>
      <c r="M58" s="6">
        <v>2</v>
      </c>
      <c r="N58" s="6">
        <v>3</v>
      </c>
      <c r="O58" s="6">
        <v>4</v>
      </c>
      <c r="P58" s="6">
        <v>4</v>
      </c>
      <c r="Q58" s="6">
        <v>4</v>
      </c>
      <c r="R58" s="6">
        <v>4</v>
      </c>
      <c r="S58" s="6">
        <v>4</v>
      </c>
      <c r="T58" s="6">
        <v>2</v>
      </c>
      <c r="U58" s="6">
        <v>4</v>
      </c>
      <c r="V58" s="6">
        <v>4</v>
      </c>
      <c r="W58" s="6">
        <v>4</v>
      </c>
      <c r="X58" s="6">
        <v>4</v>
      </c>
      <c r="Y58" s="6">
        <v>4</v>
      </c>
    </row>
    <row r="59" spans="1:25" s="16" customFormat="1" ht="12" customHeight="1" x14ac:dyDescent="0.2">
      <c r="A59" s="72" t="s">
        <v>45</v>
      </c>
      <c r="B59" s="72"/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</row>
    <row r="60" spans="1:25" s="16" customFormat="1" ht="12" customHeight="1" x14ac:dyDescent="0.2">
      <c r="A60" s="72" t="s">
        <v>46</v>
      </c>
      <c r="B60" s="72"/>
      <c r="C60" s="6">
        <v>1</v>
      </c>
      <c r="D60" s="6">
        <v>2</v>
      </c>
      <c r="E60" s="6">
        <v>1</v>
      </c>
      <c r="F60" s="6">
        <v>1</v>
      </c>
      <c r="G60" s="6">
        <v>1</v>
      </c>
      <c r="H60" s="6">
        <v>1</v>
      </c>
      <c r="I60" s="6">
        <v>1</v>
      </c>
      <c r="J60" s="6">
        <v>1</v>
      </c>
      <c r="K60" s="6">
        <v>1</v>
      </c>
      <c r="L60" s="6">
        <v>1</v>
      </c>
      <c r="M60" s="6">
        <v>1</v>
      </c>
      <c r="N60" s="6">
        <v>1</v>
      </c>
      <c r="O60" s="6">
        <v>1</v>
      </c>
      <c r="P60" s="6">
        <v>1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</row>
    <row r="61" spans="1:25" s="16" customFormat="1" ht="12" customHeight="1" x14ac:dyDescent="0.2">
      <c r="A61" s="72" t="s">
        <v>47</v>
      </c>
      <c r="B61" s="72"/>
      <c r="C61" s="6">
        <v>7</v>
      </c>
      <c r="D61" s="6">
        <v>7</v>
      </c>
      <c r="E61" s="6">
        <v>8</v>
      </c>
      <c r="F61" s="6">
        <v>8</v>
      </c>
      <c r="G61" s="6">
        <v>8</v>
      </c>
      <c r="H61" s="6">
        <v>8</v>
      </c>
      <c r="I61" s="6">
        <v>8</v>
      </c>
      <c r="J61" s="6">
        <v>8</v>
      </c>
      <c r="K61" s="6">
        <v>8</v>
      </c>
      <c r="L61" s="6">
        <v>7</v>
      </c>
      <c r="M61" s="6">
        <v>6</v>
      </c>
      <c r="N61" s="6">
        <v>5</v>
      </c>
      <c r="O61" s="6">
        <v>5</v>
      </c>
      <c r="P61" s="6">
        <v>5</v>
      </c>
      <c r="Q61" s="6">
        <v>6</v>
      </c>
      <c r="R61" s="6">
        <v>6</v>
      </c>
      <c r="S61" s="6">
        <v>6</v>
      </c>
      <c r="T61" s="6">
        <v>7</v>
      </c>
      <c r="U61" s="6">
        <v>6</v>
      </c>
      <c r="V61" s="6">
        <v>7</v>
      </c>
      <c r="W61" s="6">
        <v>7</v>
      </c>
      <c r="X61" s="6">
        <v>7</v>
      </c>
      <c r="Y61" s="6">
        <v>7</v>
      </c>
    </row>
    <row r="62" spans="1:25" s="16" customFormat="1" ht="12" customHeight="1" x14ac:dyDescent="0.2">
      <c r="A62" s="72" t="s">
        <v>48</v>
      </c>
      <c r="B62" s="72"/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</row>
    <row r="63" spans="1:25" s="16" customFormat="1" ht="12" customHeight="1" x14ac:dyDescent="0.2">
      <c r="A63" s="72" t="s">
        <v>49</v>
      </c>
      <c r="B63" s="72"/>
      <c r="C63" s="6">
        <v>4</v>
      </c>
      <c r="D63" s="6">
        <v>3</v>
      </c>
      <c r="E63" s="6">
        <v>4</v>
      </c>
      <c r="F63" s="6">
        <v>4</v>
      </c>
      <c r="G63" s="6">
        <v>4</v>
      </c>
      <c r="H63" s="6">
        <v>4</v>
      </c>
      <c r="I63" s="6">
        <v>4</v>
      </c>
      <c r="J63" s="6">
        <v>4</v>
      </c>
      <c r="K63" s="6">
        <v>4</v>
      </c>
      <c r="L63" s="6">
        <v>4</v>
      </c>
      <c r="M63" s="6">
        <v>5</v>
      </c>
      <c r="N63" s="6">
        <v>5</v>
      </c>
      <c r="O63" s="6">
        <v>5</v>
      </c>
      <c r="P63" s="6">
        <v>5</v>
      </c>
      <c r="Q63" s="6">
        <v>5</v>
      </c>
      <c r="R63" s="6">
        <v>5</v>
      </c>
      <c r="S63" s="6">
        <v>5</v>
      </c>
      <c r="T63" s="6">
        <v>5</v>
      </c>
      <c r="U63" s="6">
        <v>5</v>
      </c>
      <c r="V63" s="6">
        <v>5</v>
      </c>
      <c r="W63" s="6">
        <v>5</v>
      </c>
      <c r="X63" s="6">
        <v>5</v>
      </c>
      <c r="Y63" s="6">
        <v>5</v>
      </c>
    </row>
    <row r="64" spans="1:25" s="16" customFormat="1" ht="12" customHeight="1" x14ac:dyDescent="0.2">
      <c r="A64" s="72" t="s">
        <v>50</v>
      </c>
      <c r="B64" s="72"/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</row>
    <row r="65" spans="1:25" s="16" customFormat="1" ht="12" customHeight="1" x14ac:dyDescent="0.2">
      <c r="A65" s="72" t="s">
        <v>51</v>
      </c>
      <c r="B65" s="72"/>
      <c r="C65" s="6">
        <v>3</v>
      </c>
      <c r="D65" s="6">
        <v>3</v>
      </c>
      <c r="E65" s="6">
        <v>3</v>
      </c>
      <c r="F65" s="6">
        <v>3</v>
      </c>
      <c r="G65" s="6">
        <v>3</v>
      </c>
      <c r="H65" s="6">
        <v>3</v>
      </c>
      <c r="I65" s="6">
        <v>3</v>
      </c>
      <c r="J65" s="6">
        <v>2</v>
      </c>
      <c r="K65" s="6">
        <v>2</v>
      </c>
      <c r="L65" s="6">
        <v>2</v>
      </c>
      <c r="M65" s="6">
        <v>3</v>
      </c>
      <c r="N65" s="6">
        <v>3</v>
      </c>
      <c r="O65" s="6">
        <v>3</v>
      </c>
      <c r="P65" s="6">
        <v>3</v>
      </c>
      <c r="Q65" s="6">
        <v>3</v>
      </c>
      <c r="R65" s="6">
        <v>2</v>
      </c>
      <c r="S65" s="6">
        <v>2</v>
      </c>
      <c r="T65" s="6">
        <v>2</v>
      </c>
      <c r="U65" s="6">
        <v>2</v>
      </c>
      <c r="V65" s="6">
        <v>1</v>
      </c>
      <c r="W65" s="6">
        <v>1</v>
      </c>
      <c r="X65" s="6">
        <v>1</v>
      </c>
      <c r="Y65" s="6">
        <v>2</v>
      </c>
    </row>
    <row r="66" spans="1:25" s="16" customFormat="1" ht="12" customHeight="1" x14ac:dyDescent="0.2">
      <c r="A66" s="73" t="s">
        <v>52</v>
      </c>
      <c r="B66" s="73"/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</row>
    <row r="67" spans="1:25" s="16" customFormat="1" ht="12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s="16" customFormat="1" ht="12" customHeight="1" x14ac:dyDescent="0.2">
      <c r="A68" s="74" t="s">
        <v>53</v>
      </c>
      <c r="B68" s="74"/>
      <c r="C68" s="5">
        <f>SUM(C69:C115)</f>
        <v>30</v>
      </c>
      <c r="D68" s="5">
        <f t="shared" ref="D68:Y68" si="42">SUM(D69:D115)</f>
        <v>32</v>
      </c>
      <c r="E68" s="5">
        <f t="shared" si="42"/>
        <v>28</v>
      </c>
      <c r="F68" s="5">
        <f t="shared" si="42"/>
        <v>31</v>
      </c>
      <c r="G68" s="5">
        <f t="shared" si="42"/>
        <v>30</v>
      </c>
      <c r="H68" s="5">
        <f t="shared" si="42"/>
        <v>32</v>
      </c>
      <c r="I68" s="5">
        <f t="shared" si="42"/>
        <v>30</v>
      </c>
      <c r="J68" s="5">
        <f t="shared" si="42"/>
        <v>29</v>
      </c>
      <c r="K68" s="5">
        <f t="shared" si="42"/>
        <v>30</v>
      </c>
      <c r="L68" s="5">
        <f t="shared" si="42"/>
        <v>30</v>
      </c>
      <c r="M68" s="5">
        <f t="shared" si="42"/>
        <v>29</v>
      </c>
      <c r="N68" s="5">
        <f t="shared" si="42"/>
        <v>32</v>
      </c>
      <c r="O68" s="5">
        <f t="shared" si="42"/>
        <v>34</v>
      </c>
      <c r="P68" s="5">
        <f t="shared" si="42"/>
        <v>34</v>
      </c>
      <c r="Q68" s="5">
        <f t="shared" si="42"/>
        <v>36</v>
      </c>
      <c r="R68" s="5">
        <f t="shared" si="42"/>
        <v>33</v>
      </c>
      <c r="S68" s="5">
        <f t="shared" si="42"/>
        <v>36</v>
      </c>
      <c r="T68" s="5">
        <f t="shared" si="42"/>
        <v>34</v>
      </c>
      <c r="U68" s="5">
        <f t="shared" si="42"/>
        <v>34</v>
      </c>
      <c r="V68" s="5">
        <f t="shared" si="42"/>
        <v>34</v>
      </c>
      <c r="W68" s="5">
        <f t="shared" si="42"/>
        <v>32</v>
      </c>
      <c r="X68" s="5">
        <f t="shared" si="42"/>
        <v>34</v>
      </c>
      <c r="Y68" s="5">
        <f t="shared" si="42"/>
        <v>33</v>
      </c>
    </row>
    <row r="69" spans="1:25" s="16" customFormat="1" ht="12" customHeight="1" x14ac:dyDescent="0.2">
      <c r="A69" s="72" t="s">
        <v>54</v>
      </c>
      <c r="B69" s="72"/>
      <c r="C69" s="6">
        <v>2</v>
      </c>
      <c r="D69" s="6">
        <v>2</v>
      </c>
      <c r="E69" s="6">
        <v>2</v>
      </c>
      <c r="F69" s="6">
        <v>2</v>
      </c>
      <c r="G69" s="6">
        <v>2</v>
      </c>
      <c r="H69" s="6">
        <v>2</v>
      </c>
      <c r="I69" s="6">
        <v>2</v>
      </c>
      <c r="J69" s="6">
        <v>1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</row>
    <row r="70" spans="1:25" s="16" customFormat="1" ht="12" customHeight="1" x14ac:dyDescent="0.2">
      <c r="A70" s="72" t="s">
        <v>55</v>
      </c>
      <c r="B70" s="72"/>
      <c r="C70" s="6">
        <v>3</v>
      </c>
      <c r="D70" s="6">
        <v>4</v>
      </c>
      <c r="E70" s="6">
        <v>3</v>
      </c>
      <c r="F70" s="6">
        <v>3</v>
      </c>
      <c r="G70" s="6">
        <v>4</v>
      </c>
      <c r="H70" s="6">
        <v>4</v>
      </c>
      <c r="I70" s="6">
        <v>4</v>
      </c>
      <c r="J70" s="6">
        <v>4</v>
      </c>
      <c r="K70" s="6">
        <v>4</v>
      </c>
      <c r="L70" s="6">
        <v>4</v>
      </c>
      <c r="M70" s="6">
        <v>4</v>
      </c>
      <c r="N70" s="6">
        <v>5</v>
      </c>
      <c r="O70" s="6">
        <v>5</v>
      </c>
      <c r="P70" s="6">
        <v>5</v>
      </c>
      <c r="Q70" s="6">
        <v>5</v>
      </c>
      <c r="R70" s="6">
        <v>5</v>
      </c>
      <c r="S70" s="6">
        <v>5</v>
      </c>
      <c r="T70" s="6">
        <v>5</v>
      </c>
      <c r="U70" s="6">
        <v>5</v>
      </c>
      <c r="V70" s="6">
        <v>5</v>
      </c>
      <c r="W70" s="6">
        <v>6</v>
      </c>
      <c r="X70" s="6">
        <v>6</v>
      </c>
      <c r="Y70" s="6">
        <v>6</v>
      </c>
    </row>
    <row r="71" spans="1:25" s="16" customFormat="1" ht="12" customHeight="1" x14ac:dyDescent="0.2">
      <c r="A71" s="72" t="s">
        <v>56</v>
      </c>
      <c r="B71" s="72"/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1</v>
      </c>
      <c r="I71" s="6">
        <v>1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</row>
    <row r="72" spans="1:25" s="16" customFormat="1" ht="12" customHeight="1" x14ac:dyDescent="0.2">
      <c r="A72" s="72" t="s">
        <v>57</v>
      </c>
      <c r="B72" s="72"/>
      <c r="C72" s="6">
        <v>1</v>
      </c>
      <c r="D72" s="6">
        <v>1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6">
        <v>1</v>
      </c>
      <c r="N72" s="6">
        <v>1</v>
      </c>
      <c r="O72" s="6">
        <v>1</v>
      </c>
      <c r="P72" s="6">
        <v>1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</row>
    <row r="73" spans="1:25" s="16" customFormat="1" ht="12" customHeight="1" x14ac:dyDescent="0.2">
      <c r="A73" s="72" t="s">
        <v>58</v>
      </c>
      <c r="B73" s="72"/>
      <c r="C73" s="6">
        <v>1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0</v>
      </c>
    </row>
    <row r="74" spans="1:25" s="16" customFormat="1" ht="12" customHeight="1" x14ac:dyDescent="0.2">
      <c r="A74" s="72" t="s">
        <v>59</v>
      </c>
      <c r="B74" s="72"/>
      <c r="C74" s="6">
        <v>1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</row>
    <row r="75" spans="1:25" s="16" customFormat="1" ht="12" customHeight="1" x14ac:dyDescent="0.2">
      <c r="A75" s="72" t="s">
        <v>60</v>
      </c>
      <c r="B75" s="72"/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2</v>
      </c>
    </row>
    <row r="76" spans="1:25" s="16" customFormat="1" ht="12" customHeight="1" x14ac:dyDescent="0.2">
      <c r="A76" s="72" t="s">
        <v>61</v>
      </c>
      <c r="B76" s="72"/>
      <c r="C76" s="6">
        <v>1</v>
      </c>
      <c r="D76" s="6">
        <v>1</v>
      </c>
      <c r="E76" s="6">
        <v>1</v>
      </c>
      <c r="F76" s="6">
        <v>1</v>
      </c>
      <c r="G76" s="6">
        <v>1</v>
      </c>
      <c r="H76" s="6">
        <v>2</v>
      </c>
      <c r="I76" s="6">
        <v>2</v>
      </c>
      <c r="J76" s="6">
        <v>0</v>
      </c>
      <c r="K76" s="6">
        <v>2</v>
      </c>
      <c r="L76" s="6">
        <v>2</v>
      </c>
      <c r="M76" s="6">
        <v>2</v>
      </c>
      <c r="N76" s="6">
        <v>2</v>
      </c>
      <c r="O76" s="6">
        <v>2</v>
      </c>
      <c r="P76" s="6">
        <v>2</v>
      </c>
      <c r="Q76" s="6">
        <v>2</v>
      </c>
      <c r="R76" s="6">
        <v>2</v>
      </c>
      <c r="S76" s="6">
        <v>2</v>
      </c>
      <c r="T76" s="6">
        <v>2</v>
      </c>
      <c r="U76" s="6">
        <v>2</v>
      </c>
      <c r="V76" s="6">
        <v>2</v>
      </c>
      <c r="W76" s="6">
        <v>2</v>
      </c>
      <c r="X76" s="6">
        <v>2</v>
      </c>
      <c r="Y76" s="6">
        <v>2</v>
      </c>
    </row>
    <row r="77" spans="1:25" s="16" customFormat="1" ht="12" customHeight="1" x14ac:dyDescent="0.2">
      <c r="A77" s="72" t="s">
        <v>62</v>
      </c>
      <c r="B77" s="72"/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</row>
    <row r="78" spans="1:25" s="16" customFormat="1" ht="12" customHeight="1" x14ac:dyDescent="0.2">
      <c r="A78" s="72" t="s">
        <v>63</v>
      </c>
      <c r="B78" s="72"/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</row>
    <row r="79" spans="1:25" s="16" customFormat="1" ht="12" customHeight="1" x14ac:dyDescent="0.2">
      <c r="A79" s="72" t="s">
        <v>64</v>
      </c>
      <c r="B79" s="72"/>
      <c r="C79" s="6">
        <v>1</v>
      </c>
      <c r="D79" s="6">
        <v>0</v>
      </c>
      <c r="E79" s="6">
        <v>0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1</v>
      </c>
      <c r="N79" s="6">
        <v>1</v>
      </c>
      <c r="O79" s="6">
        <v>1</v>
      </c>
      <c r="P79" s="6">
        <v>1</v>
      </c>
      <c r="Q79" s="6">
        <v>1</v>
      </c>
      <c r="R79" s="6">
        <v>1</v>
      </c>
      <c r="S79" s="6">
        <v>2</v>
      </c>
      <c r="T79" s="6">
        <v>1</v>
      </c>
      <c r="U79" s="6">
        <v>1</v>
      </c>
      <c r="V79" s="6">
        <v>2</v>
      </c>
      <c r="W79" s="6">
        <v>2</v>
      </c>
      <c r="X79" s="6">
        <v>2</v>
      </c>
      <c r="Y79" s="6">
        <v>2</v>
      </c>
    </row>
    <row r="80" spans="1:25" s="16" customFormat="1" ht="12" customHeight="1" x14ac:dyDescent="0.2">
      <c r="A80" s="72" t="s">
        <v>65</v>
      </c>
      <c r="B80" s="72"/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</row>
    <row r="81" spans="1:25" s="16" customFormat="1" ht="12" customHeight="1" x14ac:dyDescent="0.2">
      <c r="A81" s="72" t="s">
        <v>66</v>
      </c>
      <c r="B81" s="72"/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</row>
    <row r="82" spans="1:25" s="16" customFormat="1" ht="12" customHeight="1" x14ac:dyDescent="0.2">
      <c r="A82" s="72" t="s">
        <v>67</v>
      </c>
      <c r="B82" s="72"/>
      <c r="C82" s="6">
        <v>4</v>
      </c>
      <c r="D82" s="6">
        <v>4</v>
      </c>
      <c r="E82" s="6">
        <v>4</v>
      </c>
      <c r="F82" s="6">
        <v>4</v>
      </c>
      <c r="G82" s="6">
        <v>4</v>
      </c>
      <c r="H82" s="6">
        <v>4</v>
      </c>
      <c r="I82" s="6">
        <v>4</v>
      </c>
      <c r="J82" s="6">
        <v>4</v>
      </c>
      <c r="K82" s="6">
        <v>4</v>
      </c>
      <c r="L82" s="6">
        <v>4</v>
      </c>
      <c r="M82" s="6">
        <v>4</v>
      </c>
      <c r="N82" s="6">
        <v>4</v>
      </c>
      <c r="O82" s="6">
        <v>4</v>
      </c>
      <c r="P82" s="6">
        <v>5</v>
      </c>
      <c r="Q82" s="6">
        <v>5</v>
      </c>
      <c r="R82" s="6">
        <v>5</v>
      </c>
      <c r="S82" s="6">
        <v>5</v>
      </c>
      <c r="T82" s="6">
        <v>5</v>
      </c>
      <c r="U82" s="6">
        <v>5</v>
      </c>
      <c r="V82" s="6">
        <v>6</v>
      </c>
      <c r="W82" s="6">
        <v>4</v>
      </c>
      <c r="X82" s="6">
        <v>4</v>
      </c>
      <c r="Y82" s="6">
        <v>4</v>
      </c>
    </row>
    <row r="83" spans="1:25" s="16" customFormat="1" ht="12" customHeight="1" x14ac:dyDescent="0.2">
      <c r="A83" s="72" t="s">
        <v>68</v>
      </c>
      <c r="B83" s="72"/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</row>
    <row r="84" spans="1:25" s="16" customFormat="1" ht="12" customHeight="1" x14ac:dyDescent="0.2">
      <c r="A84" s="72" t="s">
        <v>69</v>
      </c>
      <c r="B84" s="72"/>
      <c r="C84" s="6">
        <v>1</v>
      </c>
      <c r="D84" s="6">
        <v>1</v>
      </c>
      <c r="E84" s="6">
        <v>1</v>
      </c>
      <c r="F84" s="6">
        <v>1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</row>
    <row r="85" spans="1:25" s="16" customFormat="1" ht="12" customHeight="1" x14ac:dyDescent="0.2">
      <c r="A85" s="72" t="s">
        <v>70</v>
      </c>
      <c r="B85" s="72"/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</row>
    <row r="86" spans="1:25" s="16" customFormat="1" ht="12" customHeight="1" x14ac:dyDescent="0.2">
      <c r="A86" s="72" t="s">
        <v>71</v>
      </c>
      <c r="B86" s="72"/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</row>
    <row r="87" spans="1:25" s="16" customFormat="1" ht="12" customHeight="1" x14ac:dyDescent="0.2">
      <c r="A87" s="72" t="s">
        <v>72</v>
      </c>
      <c r="B87" s="72"/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</row>
    <row r="88" spans="1:25" s="16" customFormat="1" ht="12" customHeight="1" x14ac:dyDescent="0.2">
      <c r="A88" s="72" t="s">
        <v>73</v>
      </c>
      <c r="B88" s="72"/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</row>
    <row r="89" spans="1:25" s="16" customFormat="1" ht="12" customHeight="1" x14ac:dyDescent="0.2">
      <c r="A89" s="72" t="s">
        <v>74</v>
      </c>
      <c r="B89" s="72"/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</row>
    <row r="90" spans="1:25" s="16" customFormat="1" ht="12" customHeight="1" x14ac:dyDescent="0.2">
      <c r="A90" s="72" t="s">
        <v>75</v>
      </c>
      <c r="B90" s="72"/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1</v>
      </c>
      <c r="T90" s="6">
        <v>1</v>
      </c>
      <c r="U90" s="6">
        <v>1</v>
      </c>
      <c r="V90" s="6">
        <v>0</v>
      </c>
      <c r="W90" s="6">
        <v>0</v>
      </c>
      <c r="X90" s="6">
        <v>1</v>
      </c>
      <c r="Y90" s="6">
        <v>1</v>
      </c>
    </row>
    <row r="91" spans="1:25" s="16" customFormat="1" ht="12" customHeight="1" x14ac:dyDescent="0.2">
      <c r="A91" s="72" t="s">
        <v>76</v>
      </c>
      <c r="B91" s="72"/>
      <c r="C91" s="6">
        <v>5</v>
      </c>
      <c r="D91" s="6">
        <v>7</v>
      </c>
      <c r="E91" s="6">
        <v>6</v>
      </c>
      <c r="F91" s="6">
        <v>7</v>
      </c>
      <c r="G91" s="6">
        <v>6</v>
      </c>
      <c r="H91" s="6">
        <v>5</v>
      </c>
      <c r="I91" s="6">
        <v>4</v>
      </c>
      <c r="J91" s="6">
        <v>5</v>
      </c>
      <c r="K91" s="6">
        <v>5</v>
      </c>
      <c r="L91" s="6">
        <v>6</v>
      </c>
      <c r="M91" s="6">
        <v>6</v>
      </c>
      <c r="N91" s="6">
        <v>6</v>
      </c>
      <c r="O91" s="6">
        <v>7</v>
      </c>
      <c r="P91" s="6">
        <v>6</v>
      </c>
      <c r="Q91" s="6">
        <v>6</v>
      </c>
      <c r="R91" s="6">
        <v>5</v>
      </c>
      <c r="S91" s="6">
        <v>5</v>
      </c>
      <c r="T91" s="6">
        <v>5</v>
      </c>
      <c r="U91" s="6">
        <v>5</v>
      </c>
      <c r="V91" s="6">
        <v>5</v>
      </c>
      <c r="W91" s="6">
        <v>5</v>
      </c>
      <c r="X91" s="6">
        <v>5</v>
      </c>
      <c r="Y91" s="6">
        <v>5</v>
      </c>
    </row>
    <row r="92" spans="1:25" s="16" customFormat="1" ht="12" customHeight="1" x14ac:dyDescent="0.2">
      <c r="A92" s="72" t="s">
        <v>77</v>
      </c>
      <c r="B92" s="72"/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</row>
    <row r="93" spans="1:25" s="16" customFormat="1" ht="12" customHeight="1" x14ac:dyDescent="0.2">
      <c r="A93" s="72" t="s">
        <v>78</v>
      </c>
      <c r="B93" s="72"/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</row>
    <row r="94" spans="1:25" s="16" customFormat="1" ht="12" customHeight="1" x14ac:dyDescent="0.2">
      <c r="A94" s="72" t="s">
        <v>79</v>
      </c>
      <c r="B94" s="72"/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</row>
    <row r="95" spans="1:25" s="16" customFormat="1" ht="12" customHeight="1" x14ac:dyDescent="0.2">
      <c r="A95" s="72" t="s">
        <v>80</v>
      </c>
      <c r="B95" s="72"/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</row>
    <row r="96" spans="1:25" s="16" customFormat="1" ht="12" customHeight="1" x14ac:dyDescent="0.2">
      <c r="A96" s="72" t="s">
        <v>81</v>
      </c>
      <c r="B96" s="72"/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1</v>
      </c>
      <c r="Y96" s="6">
        <v>1</v>
      </c>
    </row>
    <row r="97" spans="1:25" s="16" customFormat="1" ht="12" customHeight="1" x14ac:dyDescent="0.2">
      <c r="A97" s="72" t="s">
        <v>82</v>
      </c>
      <c r="B97" s="72"/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</row>
    <row r="98" spans="1:25" s="16" customFormat="1" ht="12" customHeight="1" x14ac:dyDescent="0.2">
      <c r="A98" s="72" t="s">
        <v>83</v>
      </c>
      <c r="B98" s="72"/>
      <c r="C98" s="6">
        <v>2</v>
      </c>
      <c r="D98" s="6">
        <v>2</v>
      </c>
      <c r="E98" s="6">
        <v>2</v>
      </c>
      <c r="F98" s="6">
        <v>2</v>
      </c>
      <c r="G98" s="6">
        <v>2</v>
      </c>
      <c r="H98" s="6">
        <v>2</v>
      </c>
      <c r="I98" s="6">
        <v>2</v>
      </c>
      <c r="J98" s="6">
        <v>3</v>
      </c>
      <c r="K98" s="6">
        <v>2</v>
      </c>
      <c r="L98" s="6">
        <v>2</v>
      </c>
      <c r="M98" s="6">
        <v>3</v>
      </c>
      <c r="N98" s="6">
        <v>3</v>
      </c>
      <c r="O98" s="6">
        <v>3</v>
      </c>
      <c r="P98" s="6">
        <v>3</v>
      </c>
      <c r="Q98" s="6">
        <v>3</v>
      </c>
      <c r="R98" s="6">
        <v>3</v>
      </c>
      <c r="S98" s="6">
        <v>3</v>
      </c>
      <c r="T98" s="6">
        <v>3</v>
      </c>
      <c r="U98" s="6">
        <v>3</v>
      </c>
      <c r="V98" s="6">
        <v>3</v>
      </c>
      <c r="W98" s="6">
        <v>2</v>
      </c>
      <c r="X98" s="6">
        <v>2</v>
      </c>
      <c r="Y98" s="6">
        <v>2</v>
      </c>
    </row>
    <row r="99" spans="1:25" s="16" customFormat="1" ht="12" customHeight="1" x14ac:dyDescent="0.2">
      <c r="A99" s="72" t="s">
        <v>84</v>
      </c>
      <c r="B99" s="72"/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</row>
    <row r="100" spans="1:25" s="16" customFormat="1" ht="12" customHeight="1" x14ac:dyDescent="0.2">
      <c r="A100" s="72" t="s">
        <v>85</v>
      </c>
      <c r="B100" s="72"/>
      <c r="C100" s="6">
        <v>0</v>
      </c>
      <c r="D100" s="6">
        <v>1</v>
      </c>
      <c r="E100" s="6">
        <v>0</v>
      </c>
      <c r="F100" s="6">
        <v>1</v>
      </c>
      <c r="G100" s="6">
        <v>1</v>
      </c>
      <c r="H100" s="6">
        <v>1</v>
      </c>
      <c r="I100" s="6">
        <v>1</v>
      </c>
      <c r="J100" s="6">
        <v>2</v>
      </c>
      <c r="K100" s="6">
        <v>1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</row>
    <row r="101" spans="1:25" s="16" customFormat="1" ht="12" customHeight="1" x14ac:dyDescent="0.2">
      <c r="A101" s="72" t="s">
        <v>86</v>
      </c>
      <c r="B101" s="72"/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</row>
    <row r="102" spans="1:25" s="16" customFormat="1" ht="12" customHeight="1" x14ac:dyDescent="0.2">
      <c r="A102" s="72" t="s">
        <v>87</v>
      </c>
      <c r="B102" s="72"/>
      <c r="C102" s="6">
        <v>2</v>
      </c>
      <c r="D102" s="6">
        <v>2</v>
      </c>
      <c r="E102" s="6">
        <v>2</v>
      </c>
      <c r="F102" s="6">
        <v>2</v>
      </c>
      <c r="G102" s="6">
        <v>2</v>
      </c>
      <c r="H102" s="6">
        <v>2</v>
      </c>
      <c r="I102" s="6">
        <v>2</v>
      </c>
      <c r="J102" s="6">
        <v>2</v>
      </c>
      <c r="K102" s="6">
        <v>2</v>
      </c>
      <c r="L102" s="6">
        <v>2</v>
      </c>
      <c r="M102" s="6">
        <v>2</v>
      </c>
      <c r="N102" s="6">
        <v>2</v>
      </c>
      <c r="O102" s="6">
        <v>2</v>
      </c>
      <c r="P102" s="6">
        <v>2</v>
      </c>
      <c r="Q102" s="6">
        <v>2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</row>
    <row r="103" spans="1:25" s="16" customFormat="1" ht="12" customHeight="1" x14ac:dyDescent="0.2">
      <c r="A103" s="72" t="s">
        <v>88</v>
      </c>
      <c r="B103" s="72"/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1</v>
      </c>
      <c r="P103" s="6">
        <v>1</v>
      </c>
      <c r="Q103" s="6">
        <v>1</v>
      </c>
      <c r="R103" s="6">
        <v>1</v>
      </c>
      <c r="S103" s="6">
        <v>1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</row>
    <row r="104" spans="1:25" s="16" customFormat="1" ht="12" customHeight="1" x14ac:dyDescent="0.2">
      <c r="A104" s="72" t="s">
        <v>89</v>
      </c>
      <c r="B104" s="72"/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</row>
    <row r="105" spans="1:25" s="16" customFormat="1" ht="12" customHeight="1" x14ac:dyDescent="0.2">
      <c r="A105" s="72" t="s">
        <v>90</v>
      </c>
      <c r="B105" s="72"/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1</v>
      </c>
      <c r="O105" s="6">
        <v>1</v>
      </c>
      <c r="P105" s="6">
        <v>1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0</v>
      </c>
    </row>
    <row r="106" spans="1:25" s="16" customFormat="1" ht="12" customHeight="1" x14ac:dyDescent="0.2">
      <c r="A106" s="72" t="s">
        <v>91</v>
      </c>
      <c r="B106" s="72"/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</row>
    <row r="107" spans="1:25" s="16" customFormat="1" ht="12" customHeight="1" x14ac:dyDescent="0.2">
      <c r="A107" s="72" t="s">
        <v>92</v>
      </c>
      <c r="B107" s="72"/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</row>
    <row r="108" spans="1:25" s="16" customFormat="1" ht="12" customHeight="1" x14ac:dyDescent="0.2">
      <c r="A108" s="72" t="s">
        <v>93</v>
      </c>
      <c r="B108" s="72"/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</row>
    <row r="109" spans="1:25" s="16" customFormat="1" ht="12" customHeight="1" x14ac:dyDescent="0.2">
      <c r="A109" s="72" t="s">
        <v>94</v>
      </c>
      <c r="B109" s="72"/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</row>
    <row r="110" spans="1:25" s="16" customFormat="1" ht="12" customHeight="1" x14ac:dyDescent="0.2">
      <c r="A110" s="72" t="s">
        <v>95</v>
      </c>
      <c r="B110" s="72"/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1</v>
      </c>
      <c r="I110" s="6">
        <v>1</v>
      </c>
      <c r="J110" s="6">
        <v>1</v>
      </c>
      <c r="K110" s="6">
        <v>1</v>
      </c>
      <c r="L110" s="6">
        <v>2</v>
      </c>
      <c r="M110" s="6">
        <v>1</v>
      </c>
      <c r="N110" s="6">
        <v>2</v>
      </c>
      <c r="O110" s="6">
        <v>2</v>
      </c>
      <c r="P110" s="6">
        <v>2</v>
      </c>
      <c r="Q110" s="6">
        <v>2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</row>
    <row r="111" spans="1:25" s="16" customFormat="1" ht="12" customHeight="1" x14ac:dyDescent="0.2">
      <c r="A111" s="72" t="s">
        <v>169</v>
      </c>
      <c r="B111" s="85"/>
      <c r="C111" s="6">
        <v>3</v>
      </c>
      <c r="D111" s="6">
        <v>2</v>
      </c>
      <c r="E111" s="6">
        <v>2</v>
      </c>
      <c r="F111" s="6">
        <v>2</v>
      </c>
      <c r="G111" s="6">
        <v>2</v>
      </c>
      <c r="H111" s="6">
        <v>2</v>
      </c>
      <c r="I111" s="6">
        <v>2</v>
      </c>
      <c r="J111" s="6">
        <v>2</v>
      </c>
      <c r="K111" s="6">
        <v>2</v>
      </c>
      <c r="L111" s="6">
        <v>2</v>
      </c>
      <c r="M111" s="6">
        <v>1</v>
      </c>
      <c r="N111" s="6">
        <v>1</v>
      </c>
      <c r="O111" s="6">
        <v>1</v>
      </c>
      <c r="P111" s="6">
        <v>1</v>
      </c>
      <c r="Q111" s="6">
        <v>2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</row>
    <row r="112" spans="1:25" s="16" customFormat="1" ht="12" customHeight="1" x14ac:dyDescent="0.2">
      <c r="A112" s="72" t="s">
        <v>192</v>
      </c>
      <c r="B112" s="85"/>
      <c r="C112" s="6">
        <v>1</v>
      </c>
      <c r="D112" s="6">
        <v>1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</row>
    <row r="113" spans="1:25" s="16" customFormat="1" ht="12" customHeight="1" x14ac:dyDescent="0.2">
      <c r="A113" s="72" t="s">
        <v>96</v>
      </c>
      <c r="B113" s="72"/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</row>
    <row r="114" spans="1:25" s="16" customFormat="1" ht="12" customHeight="1" x14ac:dyDescent="0.2">
      <c r="A114" s="72" t="s">
        <v>97</v>
      </c>
      <c r="B114" s="72"/>
      <c r="C114" s="6">
        <v>2</v>
      </c>
      <c r="D114" s="6">
        <v>2</v>
      </c>
      <c r="E114" s="6">
        <v>2</v>
      </c>
      <c r="F114" s="6">
        <v>2</v>
      </c>
      <c r="G114" s="6">
        <v>2</v>
      </c>
      <c r="H114" s="6">
        <v>2</v>
      </c>
      <c r="I114" s="6">
        <v>1</v>
      </c>
      <c r="J114" s="6">
        <v>1</v>
      </c>
      <c r="K114" s="6">
        <v>1</v>
      </c>
      <c r="L114" s="6">
        <v>1</v>
      </c>
      <c r="M114" s="6">
        <v>1</v>
      </c>
      <c r="N114" s="6">
        <v>1</v>
      </c>
      <c r="O114" s="6">
        <v>1</v>
      </c>
      <c r="P114" s="6">
        <v>1</v>
      </c>
      <c r="Q114" s="6">
        <v>1</v>
      </c>
      <c r="R114" s="6">
        <v>1</v>
      </c>
      <c r="S114" s="6">
        <v>2</v>
      </c>
      <c r="T114" s="6">
        <v>2</v>
      </c>
      <c r="U114" s="6">
        <v>2</v>
      </c>
      <c r="V114" s="6">
        <v>2</v>
      </c>
      <c r="W114" s="6">
        <v>2</v>
      </c>
      <c r="X114" s="6">
        <v>2</v>
      </c>
      <c r="Y114" s="6">
        <v>2</v>
      </c>
    </row>
    <row r="115" spans="1:25" s="16" customFormat="1" ht="12" customHeight="1" x14ac:dyDescent="0.2">
      <c r="A115" s="86" t="s">
        <v>98</v>
      </c>
      <c r="B115" s="86"/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1</v>
      </c>
      <c r="L115" s="11">
        <v>1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0</v>
      </c>
      <c r="W115" s="11">
        <v>0</v>
      </c>
      <c r="X115" s="11">
        <v>0</v>
      </c>
      <c r="Y115" s="11">
        <v>0</v>
      </c>
    </row>
    <row r="116" spans="1:25" s="16" customFormat="1" ht="12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s="16" customFormat="1" ht="12" customHeight="1" x14ac:dyDescent="0.2">
      <c r="A117" s="74" t="s">
        <v>99</v>
      </c>
      <c r="B117" s="74"/>
      <c r="C117" s="5">
        <f t="shared" ref="C117:Y117" si="43">SUM(C118:C136)</f>
        <v>17</v>
      </c>
      <c r="D117" s="5">
        <f t="shared" si="43"/>
        <v>18</v>
      </c>
      <c r="E117" s="5">
        <f t="shared" si="43"/>
        <v>19</v>
      </c>
      <c r="F117" s="5">
        <f t="shared" si="43"/>
        <v>20</v>
      </c>
      <c r="G117" s="5">
        <f t="shared" si="43"/>
        <v>20</v>
      </c>
      <c r="H117" s="5">
        <f t="shared" si="43"/>
        <v>20</v>
      </c>
      <c r="I117" s="5">
        <f t="shared" si="43"/>
        <v>19</v>
      </c>
      <c r="J117" s="5">
        <f t="shared" si="43"/>
        <v>20</v>
      </c>
      <c r="K117" s="5">
        <f t="shared" si="43"/>
        <v>20</v>
      </c>
      <c r="L117" s="5">
        <f t="shared" si="43"/>
        <v>22</v>
      </c>
      <c r="M117" s="5">
        <f t="shared" si="43"/>
        <v>22</v>
      </c>
      <c r="N117" s="5">
        <f t="shared" si="43"/>
        <v>20</v>
      </c>
      <c r="O117" s="5">
        <f t="shared" si="43"/>
        <v>19</v>
      </c>
      <c r="P117" s="5">
        <f t="shared" si="43"/>
        <v>20</v>
      </c>
      <c r="Q117" s="5">
        <f t="shared" si="43"/>
        <v>21</v>
      </c>
      <c r="R117" s="5">
        <f t="shared" si="43"/>
        <v>22</v>
      </c>
      <c r="S117" s="5">
        <f t="shared" si="43"/>
        <v>23</v>
      </c>
      <c r="T117" s="5">
        <f t="shared" si="43"/>
        <v>21</v>
      </c>
      <c r="U117" s="5">
        <f t="shared" si="43"/>
        <v>22</v>
      </c>
      <c r="V117" s="5">
        <f t="shared" si="43"/>
        <v>26</v>
      </c>
      <c r="W117" s="5">
        <f t="shared" si="43"/>
        <v>24</v>
      </c>
      <c r="X117" s="5">
        <f t="shared" si="43"/>
        <v>22</v>
      </c>
      <c r="Y117" s="5">
        <f t="shared" si="43"/>
        <v>24</v>
      </c>
    </row>
    <row r="118" spans="1:25" s="16" customFormat="1" ht="12" customHeight="1" x14ac:dyDescent="0.2">
      <c r="A118" s="72" t="s">
        <v>100</v>
      </c>
      <c r="B118" s="72"/>
      <c r="C118" s="6">
        <v>1</v>
      </c>
      <c r="D118" s="6">
        <v>1</v>
      </c>
      <c r="E118" s="6">
        <v>1</v>
      </c>
      <c r="F118" s="6">
        <v>1</v>
      </c>
      <c r="G118" s="6">
        <v>1</v>
      </c>
      <c r="H118" s="6">
        <v>1</v>
      </c>
      <c r="I118" s="6">
        <v>1</v>
      </c>
      <c r="J118" s="6">
        <v>0</v>
      </c>
      <c r="K118" s="6">
        <v>1</v>
      </c>
      <c r="L118" s="6">
        <v>1</v>
      </c>
      <c r="M118" s="6">
        <v>1</v>
      </c>
      <c r="N118" s="6">
        <v>1</v>
      </c>
      <c r="O118" s="6">
        <v>1</v>
      </c>
      <c r="P118" s="6">
        <v>1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</row>
    <row r="119" spans="1:25" s="16" customFormat="1" ht="12" customHeight="1" x14ac:dyDescent="0.2">
      <c r="A119" s="72" t="s">
        <v>101</v>
      </c>
      <c r="B119" s="72"/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</row>
    <row r="120" spans="1:25" s="16" customFormat="1" ht="12" customHeight="1" x14ac:dyDescent="0.2">
      <c r="A120" s="72" t="s">
        <v>102</v>
      </c>
      <c r="B120" s="72"/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</row>
    <row r="121" spans="1:25" s="16" customFormat="1" ht="12" customHeight="1" x14ac:dyDescent="0.2">
      <c r="A121" s="72" t="s">
        <v>103</v>
      </c>
      <c r="B121" s="72"/>
      <c r="C121" s="6">
        <v>0</v>
      </c>
      <c r="D121" s="6">
        <v>1</v>
      </c>
      <c r="E121" s="6">
        <v>1</v>
      </c>
      <c r="F121" s="6">
        <v>1</v>
      </c>
      <c r="G121" s="6">
        <v>1</v>
      </c>
      <c r="H121" s="6">
        <v>1</v>
      </c>
      <c r="I121" s="6">
        <v>1</v>
      </c>
      <c r="J121" s="6">
        <v>2</v>
      </c>
      <c r="K121" s="6">
        <v>3</v>
      </c>
      <c r="L121" s="6">
        <v>4</v>
      </c>
      <c r="M121" s="6">
        <v>4</v>
      </c>
      <c r="N121" s="6">
        <v>3</v>
      </c>
      <c r="O121" s="6">
        <v>2</v>
      </c>
      <c r="P121" s="6">
        <v>3</v>
      </c>
      <c r="Q121" s="6">
        <v>2</v>
      </c>
      <c r="R121" s="6">
        <v>3</v>
      </c>
      <c r="S121" s="6">
        <v>3</v>
      </c>
      <c r="T121" s="6">
        <v>3</v>
      </c>
      <c r="U121" s="6">
        <v>3</v>
      </c>
      <c r="V121" s="6">
        <v>4</v>
      </c>
      <c r="W121" s="6">
        <v>4</v>
      </c>
      <c r="X121" s="6">
        <v>4</v>
      </c>
      <c r="Y121" s="6">
        <v>4</v>
      </c>
    </row>
    <row r="122" spans="1:25" s="16" customFormat="1" ht="12" customHeight="1" x14ac:dyDescent="0.2">
      <c r="A122" s="72" t="s">
        <v>104</v>
      </c>
      <c r="B122" s="72"/>
      <c r="C122" s="6">
        <v>1</v>
      </c>
      <c r="D122" s="6">
        <v>3</v>
      </c>
      <c r="E122" s="6">
        <v>3</v>
      </c>
      <c r="F122" s="6">
        <v>4</v>
      </c>
      <c r="G122" s="6">
        <v>4</v>
      </c>
      <c r="H122" s="6">
        <v>4</v>
      </c>
      <c r="I122" s="6">
        <v>4</v>
      </c>
      <c r="J122" s="6">
        <v>4</v>
      </c>
      <c r="K122" s="6">
        <v>4</v>
      </c>
      <c r="L122" s="6">
        <v>4</v>
      </c>
      <c r="M122" s="6">
        <v>4</v>
      </c>
      <c r="N122" s="6">
        <v>4</v>
      </c>
      <c r="O122" s="6">
        <v>4</v>
      </c>
      <c r="P122" s="6">
        <v>4</v>
      </c>
      <c r="Q122" s="6">
        <v>4</v>
      </c>
      <c r="R122" s="6">
        <v>4</v>
      </c>
      <c r="S122" s="6">
        <v>4</v>
      </c>
      <c r="T122" s="6">
        <v>4</v>
      </c>
      <c r="U122" s="6">
        <v>4</v>
      </c>
      <c r="V122" s="6">
        <v>4</v>
      </c>
      <c r="W122" s="6">
        <v>3</v>
      </c>
      <c r="X122" s="6">
        <v>3</v>
      </c>
      <c r="Y122" s="6">
        <v>2</v>
      </c>
    </row>
    <row r="123" spans="1:25" s="16" customFormat="1" ht="12" customHeight="1" x14ac:dyDescent="0.2">
      <c r="A123" s="72" t="s">
        <v>105</v>
      </c>
      <c r="B123" s="72"/>
      <c r="C123" s="6">
        <v>4</v>
      </c>
      <c r="D123" s="6">
        <v>4</v>
      </c>
      <c r="E123" s="6">
        <v>4</v>
      </c>
      <c r="F123" s="6">
        <v>4</v>
      </c>
      <c r="G123" s="6">
        <v>4</v>
      </c>
      <c r="H123" s="6">
        <v>4</v>
      </c>
      <c r="I123" s="6">
        <v>3</v>
      </c>
      <c r="J123" s="6">
        <v>3</v>
      </c>
      <c r="K123" s="6">
        <v>3</v>
      </c>
      <c r="L123" s="6">
        <v>3</v>
      </c>
      <c r="M123" s="6">
        <v>3</v>
      </c>
      <c r="N123" s="6">
        <v>3</v>
      </c>
      <c r="O123" s="6">
        <v>3</v>
      </c>
      <c r="P123" s="6">
        <v>3</v>
      </c>
      <c r="Q123" s="6">
        <v>3</v>
      </c>
      <c r="R123" s="6">
        <v>3</v>
      </c>
      <c r="S123" s="6">
        <v>4</v>
      </c>
      <c r="T123" s="6">
        <v>3</v>
      </c>
      <c r="U123" s="6">
        <v>3</v>
      </c>
      <c r="V123" s="6">
        <v>4</v>
      </c>
      <c r="W123" s="6">
        <v>4</v>
      </c>
      <c r="X123" s="6">
        <v>3</v>
      </c>
      <c r="Y123" s="6">
        <v>4</v>
      </c>
    </row>
    <row r="124" spans="1:25" s="16" customFormat="1" ht="12" customHeight="1" x14ac:dyDescent="0.2">
      <c r="A124" s="72" t="s">
        <v>106</v>
      </c>
      <c r="B124" s="72"/>
      <c r="C124" s="6">
        <v>1</v>
      </c>
      <c r="D124" s="6">
        <v>1</v>
      </c>
      <c r="E124" s="6">
        <v>1</v>
      </c>
      <c r="F124" s="6">
        <v>1</v>
      </c>
      <c r="G124" s="6">
        <v>1</v>
      </c>
      <c r="H124" s="6">
        <v>1</v>
      </c>
      <c r="I124" s="6">
        <v>1</v>
      </c>
      <c r="J124" s="6">
        <v>1</v>
      </c>
      <c r="K124" s="6">
        <v>1</v>
      </c>
      <c r="L124" s="6">
        <v>1</v>
      </c>
      <c r="M124" s="6">
        <v>1</v>
      </c>
      <c r="N124" s="6">
        <v>1</v>
      </c>
      <c r="O124" s="6">
        <v>1</v>
      </c>
      <c r="P124" s="6">
        <v>1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0</v>
      </c>
      <c r="Y124" s="6">
        <v>1</v>
      </c>
    </row>
    <row r="125" spans="1:25" s="16" customFormat="1" ht="12" customHeight="1" x14ac:dyDescent="0.2">
      <c r="A125" s="72" t="s">
        <v>107</v>
      </c>
      <c r="B125" s="72"/>
      <c r="C125" s="6">
        <v>0</v>
      </c>
      <c r="D125" s="6">
        <v>0</v>
      </c>
      <c r="E125" s="6">
        <v>1</v>
      </c>
      <c r="F125" s="6">
        <v>1</v>
      </c>
      <c r="G125" s="6">
        <v>0</v>
      </c>
      <c r="H125" s="6">
        <v>0</v>
      </c>
      <c r="I125" s="6">
        <v>1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</row>
    <row r="126" spans="1:25" s="16" customFormat="1" ht="12" customHeight="1" x14ac:dyDescent="0.2">
      <c r="A126" s="72" t="s">
        <v>108</v>
      </c>
      <c r="B126" s="72"/>
      <c r="C126" s="6">
        <v>4</v>
      </c>
      <c r="D126" s="6">
        <v>4</v>
      </c>
      <c r="E126" s="6">
        <v>4</v>
      </c>
      <c r="F126" s="6">
        <v>4</v>
      </c>
      <c r="G126" s="6">
        <v>4</v>
      </c>
      <c r="H126" s="6">
        <v>4</v>
      </c>
      <c r="I126" s="6">
        <v>4</v>
      </c>
      <c r="J126" s="6">
        <v>5</v>
      </c>
      <c r="K126" s="6">
        <v>4</v>
      </c>
      <c r="L126" s="6">
        <v>4</v>
      </c>
      <c r="M126" s="6">
        <v>4</v>
      </c>
      <c r="N126" s="6">
        <v>4</v>
      </c>
      <c r="O126" s="6">
        <v>4</v>
      </c>
      <c r="P126" s="6">
        <v>4</v>
      </c>
      <c r="Q126" s="6">
        <v>4</v>
      </c>
      <c r="R126" s="6">
        <v>4</v>
      </c>
      <c r="S126" s="6">
        <v>4</v>
      </c>
      <c r="T126" s="6">
        <v>4</v>
      </c>
      <c r="U126" s="6">
        <v>4</v>
      </c>
      <c r="V126" s="6">
        <v>4</v>
      </c>
      <c r="W126" s="6">
        <v>4</v>
      </c>
      <c r="X126" s="6">
        <v>4</v>
      </c>
      <c r="Y126" s="6">
        <v>4</v>
      </c>
    </row>
    <row r="127" spans="1:25" s="16" customFormat="1" ht="12" customHeight="1" x14ac:dyDescent="0.2">
      <c r="A127" s="72" t="s">
        <v>109</v>
      </c>
      <c r="B127" s="72"/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</row>
    <row r="128" spans="1:25" s="16" customFormat="1" ht="12" customHeight="1" x14ac:dyDescent="0.2">
      <c r="A128" s="72" t="s">
        <v>110</v>
      </c>
      <c r="B128" s="72"/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</row>
    <row r="129" spans="1:25" s="16" customFormat="1" ht="12" customHeight="1" x14ac:dyDescent="0.2">
      <c r="A129" s="72" t="s">
        <v>111</v>
      </c>
      <c r="B129" s="72"/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</row>
    <row r="130" spans="1:25" s="16" customFormat="1" ht="12" customHeight="1" x14ac:dyDescent="0.2">
      <c r="A130" s="72" t="s">
        <v>112</v>
      </c>
      <c r="B130" s="72"/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</row>
    <row r="131" spans="1:25" s="16" customFormat="1" ht="12" customHeight="1" x14ac:dyDescent="0.2">
      <c r="A131" s="72" t="s">
        <v>113</v>
      </c>
      <c r="B131" s="72"/>
      <c r="C131" s="6">
        <v>0</v>
      </c>
      <c r="D131" s="6">
        <v>0</v>
      </c>
      <c r="E131" s="6">
        <v>0</v>
      </c>
      <c r="F131" s="6">
        <v>0</v>
      </c>
      <c r="G131" s="6">
        <v>1</v>
      </c>
      <c r="H131" s="6">
        <v>1</v>
      </c>
      <c r="I131" s="6">
        <v>1</v>
      </c>
      <c r="J131" s="6">
        <v>1</v>
      </c>
      <c r="K131" s="6">
        <v>1</v>
      </c>
      <c r="L131" s="6">
        <v>1</v>
      </c>
      <c r="M131" s="6">
        <v>1</v>
      </c>
      <c r="N131" s="6">
        <v>1</v>
      </c>
      <c r="O131" s="6">
        <v>1</v>
      </c>
      <c r="P131" s="6">
        <v>1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2</v>
      </c>
      <c r="W131" s="6">
        <v>1</v>
      </c>
      <c r="X131" s="6">
        <v>1</v>
      </c>
      <c r="Y131" s="6">
        <v>1</v>
      </c>
    </row>
    <row r="132" spans="1:25" s="16" customFormat="1" ht="12" customHeight="1" x14ac:dyDescent="0.2">
      <c r="A132" s="72" t="s">
        <v>114</v>
      </c>
      <c r="B132" s="72"/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</row>
    <row r="133" spans="1:25" s="16" customFormat="1" ht="12" customHeight="1" x14ac:dyDescent="0.2">
      <c r="A133" s="72" t="s">
        <v>115</v>
      </c>
      <c r="B133" s="72"/>
      <c r="C133" s="6">
        <v>1</v>
      </c>
      <c r="D133" s="6">
        <v>1</v>
      </c>
      <c r="E133" s="6">
        <v>1</v>
      </c>
      <c r="F133" s="6">
        <v>1</v>
      </c>
      <c r="G133" s="6">
        <v>1</v>
      </c>
      <c r="H133" s="6">
        <v>1</v>
      </c>
      <c r="I133" s="6">
        <v>1</v>
      </c>
      <c r="J133" s="6">
        <v>1</v>
      </c>
      <c r="K133" s="6">
        <v>1</v>
      </c>
      <c r="L133" s="6">
        <v>1</v>
      </c>
      <c r="M133" s="6">
        <v>1</v>
      </c>
      <c r="N133" s="6">
        <v>1</v>
      </c>
      <c r="O133" s="6">
        <v>1</v>
      </c>
      <c r="P133" s="6">
        <v>1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</row>
    <row r="134" spans="1:25" s="16" customFormat="1" ht="12" customHeight="1" x14ac:dyDescent="0.2">
      <c r="A134" s="72" t="s">
        <v>116</v>
      </c>
      <c r="B134" s="72"/>
      <c r="C134" s="6">
        <v>1</v>
      </c>
      <c r="D134" s="6">
        <v>0</v>
      </c>
      <c r="E134" s="6">
        <v>1</v>
      </c>
      <c r="F134" s="6">
        <v>1</v>
      </c>
      <c r="G134" s="6">
        <v>1</v>
      </c>
      <c r="H134" s="6">
        <v>1</v>
      </c>
      <c r="I134" s="6">
        <v>1</v>
      </c>
      <c r="J134" s="6">
        <v>1</v>
      </c>
      <c r="K134" s="6">
        <v>1</v>
      </c>
      <c r="L134" s="6">
        <v>1</v>
      </c>
      <c r="M134" s="6">
        <v>1</v>
      </c>
      <c r="N134" s="6">
        <v>1</v>
      </c>
      <c r="O134" s="6">
        <v>1</v>
      </c>
      <c r="P134" s="6">
        <v>1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</row>
    <row r="135" spans="1:25" s="16" customFormat="1" ht="12" customHeight="1" x14ac:dyDescent="0.2">
      <c r="A135" s="72" t="s">
        <v>117</v>
      </c>
      <c r="B135" s="72"/>
      <c r="C135" s="6">
        <v>2</v>
      </c>
      <c r="D135" s="6">
        <v>2</v>
      </c>
      <c r="E135" s="6">
        <v>1</v>
      </c>
      <c r="F135" s="6">
        <v>1</v>
      </c>
      <c r="G135" s="6">
        <v>1</v>
      </c>
      <c r="H135" s="6">
        <v>1</v>
      </c>
      <c r="I135" s="6">
        <v>1</v>
      </c>
      <c r="J135" s="6">
        <v>2</v>
      </c>
      <c r="K135" s="6">
        <v>1</v>
      </c>
      <c r="L135" s="6">
        <v>1</v>
      </c>
      <c r="M135" s="6">
        <v>1</v>
      </c>
      <c r="N135" s="6">
        <v>0</v>
      </c>
      <c r="O135" s="6">
        <v>0</v>
      </c>
      <c r="P135" s="6">
        <v>0</v>
      </c>
      <c r="Q135" s="6">
        <v>0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</row>
    <row r="136" spans="1:25" s="16" customFormat="1" ht="12" customHeight="1" x14ac:dyDescent="0.2">
      <c r="A136" s="59" t="s">
        <v>168</v>
      </c>
      <c r="B136" s="59"/>
      <c r="C136" s="11">
        <v>2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0</v>
      </c>
      <c r="J136" s="11">
        <v>0</v>
      </c>
      <c r="K136" s="11">
        <v>0</v>
      </c>
      <c r="L136" s="11">
        <v>1</v>
      </c>
      <c r="M136" s="11">
        <v>1</v>
      </c>
      <c r="N136" s="11">
        <v>1</v>
      </c>
      <c r="O136" s="11">
        <v>1</v>
      </c>
      <c r="P136" s="11">
        <v>1</v>
      </c>
      <c r="Q136" s="11">
        <v>3</v>
      </c>
      <c r="R136" s="11">
        <v>2</v>
      </c>
      <c r="S136" s="11">
        <v>2</v>
      </c>
      <c r="T136" s="11">
        <v>1</v>
      </c>
      <c r="U136" s="11">
        <v>2</v>
      </c>
      <c r="V136" s="11">
        <v>3</v>
      </c>
      <c r="W136" s="11">
        <v>3</v>
      </c>
      <c r="X136" s="11">
        <v>3</v>
      </c>
      <c r="Y136" s="11">
        <v>4</v>
      </c>
    </row>
    <row r="137" spans="1:25" s="16" customFormat="1" ht="12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s="16" customFormat="1" ht="12" customHeight="1" x14ac:dyDescent="0.2">
      <c r="A138" s="74" t="s">
        <v>118</v>
      </c>
      <c r="B138" s="74"/>
      <c r="C138" s="5">
        <f t="shared" ref="C138:Y138" si="44">SUM(C139:C146)</f>
        <v>10</v>
      </c>
      <c r="D138" s="5">
        <f t="shared" si="44"/>
        <v>11</v>
      </c>
      <c r="E138" s="5">
        <f t="shared" si="44"/>
        <v>11</v>
      </c>
      <c r="F138" s="5">
        <f t="shared" si="44"/>
        <v>13</v>
      </c>
      <c r="G138" s="5">
        <f t="shared" si="44"/>
        <v>14</v>
      </c>
      <c r="H138" s="5">
        <f t="shared" si="44"/>
        <v>16</v>
      </c>
      <c r="I138" s="5">
        <f t="shared" si="44"/>
        <v>16</v>
      </c>
      <c r="J138" s="5">
        <f t="shared" si="44"/>
        <v>17</v>
      </c>
      <c r="K138" s="5">
        <f t="shared" si="44"/>
        <v>17</v>
      </c>
      <c r="L138" s="5">
        <f t="shared" si="44"/>
        <v>20</v>
      </c>
      <c r="M138" s="5">
        <f t="shared" si="44"/>
        <v>20</v>
      </c>
      <c r="N138" s="5">
        <f t="shared" si="44"/>
        <v>19</v>
      </c>
      <c r="O138" s="5">
        <f t="shared" si="44"/>
        <v>22</v>
      </c>
      <c r="P138" s="5">
        <f t="shared" si="44"/>
        <v>23</v>
      </c>
      <c r="Q138" s="5">
        <f t="shared" si="44"/>
        <v>25</v>
      </c>
      <c r="R138" s="5">
        <f t="shared" si="44"/>
        <v>23</v>
      </c>
      <c r="S138" s="5">
        <f t="shared" si="44"/>
        <v>22</v>
      </c>
      <c r="T138" s="5">
        <f t="shared" si="44"/>
        <v>19</v>
      </c>
      <c r="U138" s="5">
        <f t="shared" si="44"/>
        <v>20</v>
      </c>
      <c r="V138" s="5">
        <f t="shared" si="44"/>
        <v>21</v>
      </c>
      <c r="W138" s="5">
        <f t="shared" si="44"/>
        <v>23</v>
      </c>
      <c r="X138" s="5">
        <f t="shared" si="44"/>
        <v>22</v>
      </c>
      <c r="Y138" s="5">
        <f t="shared" si="44"/>
        <v>23</v>
      </c>
    </row>
    <row r="139" spans="1:25" s="16" customFormat="1" ht="12" customHeight="1" x14ac:dyDescent="0.2">
      <c r="A139" s="72" t="s">
        <v>119</v>
      </c>
      <c r="B139" s="72"/>
      <c r="C139" s="6">
        <v>1</v>
      </c>
      <c r="D139" s="6">
        <v>1</v>
      </c>
      <c r="E139" s="6">
        <v>1</v>
      </c>
      <c r="F139" s="6">
        <v>1</v>
      </c>
      <c r="G139" s="6">
        <v>2</v>
      </c>
      <c r="H139" s="6">
        <v>2</v>
      </c>
      <c r="I139" s="6">
        <v>2</v>
      </c>
      <c r="J139" s="6">
        <v>2</v>
      </c>
      <c r="K139" s="6">
        <v>2</v>
      </c>
      <c r="L139" s="6">
        <v>3</v>
      </c>
      <c r="M139" s="6">
        <v>3</v>
      </c>
      <c r="N139" s="6">
        <v>2</v>
      </c>
      <c r="O139" s="6">
        <v>3</v>
      </c>
      <c r="P139" s="6">
        <v>3</v>
      </c>
      <c r="Q139" s="6">
        <v>3</v>
      </c>
      <c r="R139" s="6">
        <v>2</v>
      </c>
      <c r="S139" s="6">
        <v>2</v>
      </c>
      <c r="T139" s="6">
        <v>1</v>
      </c>
      <c r="U139" s="6">
        <v>2</v>
      </c>
      <c r="V139" s="6">
        <v>2</v>
      </c>
      <c r="W139" s="6">
        <v>3</v>
      </c>
      <c r="X139" s="6">
        <v>3</v>
      </c>
      <c r="Y139" s="6">
        <v>3</v>
      </c>
    </row>
    <row r="140" spans="1:25" s="16" customFormat="1" ht="12" customHeight="1" x14ac:dyDescent="0.2">
      <c r="A140" s="72" t="s">
        <v>120</v>
      </c>
      <c r="B140" s="72"/>
      <c r="C140" s="6">
        <v>1</v>
      </c>
      <c r="D140" s="6">
        <v>1</v>
      </c>
      <c r="E140" s="6">
        <v>1</v>
      </c>
      <c r="F140" s="6">
        <v>1</v>
      </c>
      <c r="G140" s="6">
        <v>1</v>
      </c>
      <c r="H140" s="6">
        <v>1</v>
      </c>
      <c r="I140" s="6">
        <v>1</v>
      </c>
      <c r="J140" s="6">
        <v>1</v>
      </c>
      <c r="K140" s="6">
        <v>1</v>
      </c>
      <c r="L140" s="6">
        <v>1</v>
      </c>
      <c r="M140" s="6">
        <v>2</v>
      </c>
      <c r="N140" s="6">
        <v>2</v>
      </c>
      <c r="O140" s="6">
        <v>2</v>
      </c>
      <c r="P140" s="6">
        <v>2</v>
      </c>
      <c r="Q140" s="6">
        <v>2</v>
      </c>
      <c r="R140" s="6">
        <v>2</v>
      </c>
      <c r="S140" s="6">
        <v>2</v>
      </c>
      <c r="T140" s="6">
        <v>2</v>
      </c>
      <c r="U140" s="6">
        <v>2</v>
      </c>
      <c r="V140" s="6">
        <v>2</v>
      </c>
      <c r="W140" s="6">
        <v>2</v>
      </c>
      <c r="X140" s="6">
        <v>2</v>
      </c>
      <c r="Y140" s="6">
        <v>2</v>
      </c>
    </row>
    <row r="141" spans="1:25" s="16" customFormat="1" ht="12" customHeight="1" x14ac:dyDescent="0.2">
      <c r="A141" s="72" t="s">
        <v>121</v>
      </c>
      <c r="B141" s="72"/>
      <c r="C141" s="6">
        <v>1</v>
      </c>
      <c r="D141" s="6">
        <v>1</v>
      </c>
      <c r="E141" s="6">
        <v>1</v>
      </c>
      <c r="F141" s="6">
        <v>2</v>
      </c>
      <c r="G141" s="6">
        <v>2</v>
      </c>
      <c r="H141" s="6">
        <v>2</v>
      </c>
      <c r="I141" s="6">
        <v>2</v>
      </c>
      <c r="J141" s="6">
        <v>2</v>
      </c>
      <c r="K141" s="6">
        <v>2</v>
      </c>
      <c r="L141" s="6">
        <v>2</v>
      </c>
      <c r="M141" s="6">
        <v>2</v>
      </c>
      <c r="N141" s="6">
        <v>2</v>
      </c>
      <c r="O141" s="6">
        <v>2</v>
      </c>
      <c r="P141" s="6">
        <v>2</v>
      </c>
      <c r="Q141" s="6">
        <v>2</v>
      </c>
      <c r="R141" s="6">
        <v>2</v>
      </c>
      <c r="S141" s="6">
        <v>2</v>
      </c>
      <c r="T141" s="6">
        <v>2</v>
      </c>
      <c r="U141" s="6">
        <v>2</v>
      </c>
      <c r="V141" s="6">
        <v>2</v>
      </c>
      <c r="W141" s="6">
        <v>2</v>
      </c>
      <c r="X141" s="6">
        <v>2</v>
      </c>
      <c r="Y141" s="6">
        <v>2</v>
      </c>
    </row>
    <row r="142" spans="1:25" s="16" customFormat="1" ht="12" customHeight="1" x14ac:dyDescent="0.2">
      <c r="A142" s="72" t="s">
        <v>122</v>
      </c>
      <c r="B142" s="72"/>
      <c r="C142" s="6">
        <v>1</v>
      </c>
      <c r="D142" s="6">
        <v>1</v>
      </c>
      <c r="E142" s="6">
        <v>1</v>
      </c>
      <c r="F142" s="6">
        <v>1</v>
      </c>
      <c r="G142" s="6">
        <v>1</v>
      </c>
      <c r="H142" s="6">
        <v>1</v>
      </c>
      <c r="I142" s="6">
        <v>1</v>
      </c>
      <c r="J142" s="6">
        <v>1</v>
      </c>
      <c r="K142" s="6">
        <v>1</v>
      </c>
      <c r="L142" s="6">
        <v>1</v>
      </c>
      <c r="M142" s="6">
        <v>1</v>
      </c>
      <c r="N142" s="6">
        <v>1</v>
      </c>
      <c r="O142" s="6">
        <v>1</v>
      </c>
      <c r="P142" s="6">
        <v>1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</row>
    <row r="143" spans="1:25" s="16" customFormat="1" ht="12" customHeight="1" x14ac:dyDescent="0.2">
      <c r="A143" s="72" t="s">
        <v>123</v>
      </c>
      <c r="B143" s="72"/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2</v>
      </c>
      <c r="I143" s="6">
        <v>2</v>
      </c>
      <c r="J143" s="6">
        <v>4</v>
      </c>
      <c r="K143" s="6">
        <v>3</v>
      </c>
      <c r="L143" s="6">
        <v>4</v>
      </c>
      <c r="M143" s="6">
        <v>4</v>
      </c>
      <c r="N143" s="6">
        <v>4</v>
      </c>
      <c r="O143" s="6">
        <v>3</v>
      </c>
      <c r="P143" s="6">
        <v>3</v>
      </c>
      <c r="Q143" s="6">
        <v>3</v>
      </c>
      <c r="R143" s="6">
        <v>2</v>
      </c>
      <c r="S143" s="6">
        <v>1</v>
      </c>
      <c r="T143" s="6">
        <v>1</v>
      </c>
      <c r="U143" s="6">
        <v>1</v>
      </c>
      <c r="V143" s="6">
        <v>2</v>
      </c>
      <c r="W143" s="6">
        <v>2</v>
      </c>
      <c r="X143" s="6">
        <v>2</v>
      </c>
      <c r="Y143" s="6">
        <v>2</v>
      </c>
    </row>
    <row r="144" spans="1:25" s="16" customFormat="1" ht="12" customHeight="1" x14ac:dyDescent="0.2">
      <c r="A144" s="72" t="s">
        <v>124</v>
      </c>
      <c r="B144" s="72"/>
      <c r="C144" s="6">
        <v>4</v>
      </c>
      <c r="D144" s="6">
        <v>5</v>
      </c>
      <c r="E144" s="6">
        <v>5</v>
      </c>
      <c r="F144" s="6">
        <v>5</v>
      </c>
      <c r="G144" s="6">
        <v>5</v>
      </c>
      <c r="H144" s="6">
        <v>5</v>
      </c>
      <c r="I144" s="6">
        <v>5</v>
      </c>
      <c r="J144" s="6">
        <v>5</v>
      </c>
      <c r="K144" s="6">
        <v>5</v>
      </c>
      <c r="L144" s="6">
        <v>5</v>
      </c>
      <c r="M144" s="6">
        <v>5</v>
      </c>
      <c r="N144" s="6">
        <v>5</v>
      </c>
      <c r="O144" s="6">
        <v>5</v>
      </c>
      <c r="P144" s="6">
        <v>6</v>
      </c>
      <c r="Q144" s="6">
        <v>6</v>
      </c>
      <c r="R144" s="6">
        <v>6</v>
      </c>
      <c r="S144" s="6">
        <v>6</v>
      </c>
      <c r="T144" s="6">
        <v>5</v>
      </c>
      <c r="U144" s="6">
        <v>5</v>
      </c>
      <c r="V144" s="6">
        <v>5</v>
      </c>
      <c r="W144" s="6">
        <v>6</v>
      </c>
      <c r="X144" s="6">
        <v>6</v>
      </c>
      <c r="Y144" s="6">
        <v>6</v>
      </c>
    </row>
    <row r="145" spans="1:25" s="16" customFormat="1" ht="12" customHeight="1" x14ac:dyDescent="0.2">
      <c r="A145" s="72" t="s">
        <v>125</v>
      </c>
      <c r="B145" s="72"/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1</v>
      </c>
      <c r="P145" s="6">
        <v>1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0</v>
      </c>
      <c r="Y145" s="6">
        <v>0</v>
      </c>
    </row>
    <row r="146" spans="1:25" s="16" customFormat="1" ht="12" customHeight="1" x14ac:dyDescent="0.2">
      <c r="A146" s="73" t="s">
        <v>126</v>
      </c>
      <c r="B146" s="73"/>
      <c r="C146" s="11">
        <v>2</v>
      </c>
      <c r="D146" s="11">
        <v>2</v>
      </c>
      <c r="E146" s="11">
        <v>2</v>
      </c>
      <c r="F146" s="11">
        <v>3</v>
      </c>
      <c r="G146" s="11">
        <v>3</v>
      </c>
      <c r="H146" s="11">
        <v>3</v>
      </c>
      <c r="I146" s="11">
        <v>3</v>
      </c>
      <c r="J146" s="11">
        <v>2</v>
      </c>
      <c r="K146" s="11">
        <v>3</v>
      </c>
      <c r="L146" s="11">
        <v>4</v>
      </c>
      <c r="M146" s="11">
        <v>3</v>
      </c>
      <c r="N146" s="11">
        <v>3</v>
      </c>
      <c r="O146" s="11">
        <v>5</v>
      </c>
      <c r="P146" s="11">
        <v>5</v>
      </c>
      <c r="Q146" s="11">
        <v>7</v>
      </c>
      <c r="R146" s="11">
        <v>7</v>
      </c>
      <c r="S146" s="11">
        <v>7</v>
      </c>
      <c r="T146" s="11">
        <v>6</v>
      </c>
      <c r="U146" s="11">
        <v>6</v>
      </c>
      <c r="V146" s="11">
        <v>6</v>
      </c>
      <c r="W146" s="11">
        <v>6</v>
      </c>
      <c r="X146" s="11">
        <v>6</v>
      </c>
      <c r="Y146" s="11">
        <v>7</v>
      </c>
    </row>
    <row r="147" spans="1:25" s="16" customFormat="1" ht="12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s="16" customFormat="1" ht="12" customHeight="1" x14ac:dyDescent="0.2">
      <c r="A148" s="74" t="s">
        <v>127</v>
      </c>
      <c r="B148" s="74"/>
      <c r="C148" s="5">
        <f>SUM(C149:C154)</f>
        <v>28</v>
      </c>
      <c r="D148" s="5">
        <f t="shared" ref="D148:Y148" si="45">SUM(D149:D154)</f>
        <v>26</v>
      </c>
      <c r="E148" s="5">
        <f t="shared" si="45"/>
        <v>28</v>
      </c>
      <c r="F148" s="5">
        <f t="shared" si="45"/>
        <v>30</v>
      </c>
      <c r="G148" s="5">
        <f t="shared" si="45"/>
        <v>28</v>
      </c>
      <c r="H148" s="5">
        <f t="shared" si="45"/>
        <v>28</v>
      </c>
      <c r="I148" s="5">
        <f t="shared" si="45"/>
        <v>26</v>
      </c>
      <c r="J148" s="5">
        <f t="shared" si="45"/>
        <v>28</v>
      </c>
      <c r="K148" s="5">
        <f t="shared" si="45"/>
        <v>26</v>
      </c>
      <c r="L148" s="5">
        <f t="shared" si="45"/>
        <v>25</v>
      </c>
      <c r="M148" s="5">
        <f t="shared" si="45"/>
        <v>24</v>
      </c>
      <c r="N148" s="5">
        <f t="shared" si="45"/>
        <v>24</v>
      </c>
      <c r="O148" s="5">
        <f t="shared" si="45"/>
        <v>24</v>
      </c>
      <c r="P148" s="5">
        <f t="shared" si="45"/>
        <v>24</v>
      </c>
      <c r="Q148" s="5">
        <f t="shared" si="45"/>
        <v>24</v>
      </c>
      <c r="R148" s="5">
        <f t="shared" si="45"/>
        <v>25</v>
      </c>
      <c r="S148" s="5">
        <f t="shared" si="45"/>
        <v>26</v>
      </c>
      <c r="T148" s="5">
        <f t="shared" si="45"/>
        <v>25</v>
      </c>
      <c r="U148" s="5">
        <f t="shared" si="45"/>
        <v>27</v>
      </c>
      <c r="V148" s="5">
        <f t="shared" si="45"/>
        <v>25</v>
      </c>
      <c r="W148" s="5">
        <f t="shared" si="45"/>
        <v>25</v>
      </c>
      <c r="X148" s="5">
        <f t="shared" si="45"/>
        <v>26</v>
      </c>
      <c r="Y148" s="5">
        <f t="shared" si="45"/>
        <v>28</v>
      </c>
    </row>
    <row r="149" spans="1:25" s="16" customFormat="1" ht="12" customHeight="1" x14ac:dyDescent="0.2">
      <c r="A149" s="72" t="s">
        <v>128</v>
      </c>
      <c r="B149" s="72"/>
      <c r="C149" s="6">
        <v>2</v>
      </c>
      <c r="D149" s="6">
        <v>2</v>
      </c>
      <c r="E149" s="6">
        <v>2</v>
      </c>
      <c r="F149" s="6">
        <v>2</v>
      </c>
      <c r="G149" s="6">
        <v>2</v>
      </c>
      <c r="H149" s="6">
        <v>2</v>
      </c>
      <c r="I149" s="6">
        <v>2</v>
      </c>
      <c r="J149" s="6">
        <v>2</v>
      </c>
      <c r="K149" s="6">
        <v>2</v>
      </c>
      <c r="L149" s="6">
        <v>2</v>
      </c>
      <c r="M149" s="6">
        <v>1</v>
      </c>
      <c r="N149" s="6">
        <v>1</v>
      </c>
      <c r="O149" s="6">
        <v>1</v>
      </c>
      <c r="P149" s="6">
        <v>1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</row>
    <row r="150" spans="1:25" s="16" customFormat="1" ht="12" customHeight="1" x14ac:dyDescent="0.2">
      <c r="A150" s="72" t="s">
        <v>129</v>
      </c>
      <c r="B150" s="72"/>
      <c r="C150" s="6">
        <v>17</v>
      </c>
      <c r="D150" s="6">
        <v>16</v>
      </c>
      <c r="E150" s="6">
        <v>18</v>
      </c>
      <c r="F150" s="6">
        <v>19</v>
      </c>
      <c r="G150" s="6">
        <v>17</v>
      </c>
      <c r="H150" s="6">
        <v>17</v>
      </c>
      <c r="I150" s="6">
        <v>15</v>
      </c>
      <c r="J150" s="6">
        <v>15</v>
      </c>
      <c r="K150" s="6">
        <v>14</v>
      </c>
      <c r="L150" s="6">
        <v>13</v>
      </c>
      <c r="M150" s="6">
        <v>13</v>
      </c>
      <c r="N150" s="6">
        <v>13</v>
      </c>
      <c r="O150" s="6">
        <v>13</v>
      </c>
      <c r="P150" s="6">
        <v>12</v>
      </c>
      <c r="Q150" s="6">
        <v>12</v>
      </c>
      <c r="R150" s="6">
        <v>12</v>
      </c>
      <c r="S150" s="6">
        <v>12</v>
      </c>
      <c r="T150" s="6">
        <v>13</v>
      </c>
      <c r="U150" s="6">
        <v>14</v>
      </c>
      <c r="V150" s="6">
        <v>13</v>
      </c>
      <c r="W150" s="6">
        <v>13</v>
      </c>
      <c r="X150" s="6">
        <v>14</v>
      </c>
      <c r="Y150" s="6">
        <v>16</v>
      </c>
    </row>
    <row r="151" spans="1:25" s="16" customFormat="1" ht="12" customHeight="1" x14ac:dyDescent="0.2">
      <c r="A151" s="72" t="s">
        <v>130</v>
      </c>
      <c r="B151" s="72"/>
      <c r="C151" s="6">
        <v>2</v>
      </c>
      <c r="D151" s="6">
        <v>2</v>
      </c>
      <c r="E151" s="6">
        <v>2</v>
      </c>
      <c r="F151" s="6">
        <v>2</v>
      </c>
      <c r="G151" s="6">
        <v>2</v>
      </c>
      <c r="H151" s="6">
        <v>2</v>
      </c>
      <c r="I151" s="6">
        <v>2</v>
      </c>
      <c r="J151" s="6">
        <v>3</v>
      </c>
      <c r="K151" s="6">
        <v>2</v>
      </c>
      <c r="L151" s="6">
        <v>2</v>
      </c>
      <c r="M151" s="6">
        <v>2</v>
      </c>
      <c r="N151" s="6">
        <v>2</v>
      </c>
      <c r="O151" s="6">
        <v>2</v>
      </c>
      <c r="P151" s="6">
        <v>2</v>
      </c>
      <c r="Q151" s="6">
        <v>2</v>
      </c>
      <c r="R151" s="6">
        <v>3</v>
      </c>
      <c r="S151" s="6">
        <v>2</v>
      </c>
      <c r="T151" s="6">
        <v>2</v>
      </c>
      <c r="U151" s="6">
        <v>2</v>
      </c>
      <c r="V151" s="6">
        <v>2</v>
      </c>
      <c r="W151" s="6">
        <v>2</v>
      </c>
      <c r="X151" s="6">
        <v>2</v>
      </c>
      <c r="Y151" s="6">
        <v>2</v>
      </c>
    </row>
    <row r="152" spans="1:25" s="16" customFormat="1" ht="12" customHeight="1" x14ac:dyDescent="0.2">
      <c r="A152" s="72" t="s">
        <v>131</v>
      </c>
      <c r="B152" s="72"/>
      <c r="C152" s="6">
        <v>4</v>
      </c>
      <c r="D152" s="6">
        <v>4</v>
      </c>
      <c r="E152" s="6">
        <v>4</v>
      </c>
      <c r="F152" s="6">
        <v>4</v>
      </c>
      <c r="G152" s="6">
        <v>4</v>
      </c>
      <c r="H152" s="6">
        <v>4</v>
      </c>
      <c r="I152" s="6">
        <v>4</v>
      </c>
      <c r="J152" s="6">
        <v>4</v>
      </c>
      <c r="K152" s="6">
        <v>4</v>
      </c>
      <c r="L152" s="6">
        <v>4</v>
      </c>
      <c r="M152" s="6">
        <v>4</v>
      </c>
      <c r="N152" s="6">
        <v>4</v>
      </c>
      <c r="O152" s="6">
        <v>4</v>
      </c>
      <c r="P152" s="6">
        <v>4</v>
      </c>
      <c r="Q152" s="6">
        <v>5</v>
      </c>
      <c r="R152" s="6">
        <v>5</v>
      </c>
      <c r="S152" s="6">
        <v>5</v>
      </c>
      <c r="T152" s="6">
        <v>5</v>
      </c>
      <c r="U152" s="6">
        <v>5</v>
      </c>
      <c r="V152" s="6">
        <v>5</v>
      </c>
      <c r="W152" s="6">
        <v>5</v>
      </c>
      <c r="X152" s="6">
        <v>5</v>
      </c>
      <c r="Y152" s="6">
        <v>5</v>
      </c>
    </row>
    <row r="153" spans="1:25" s="16" customFormat="1" ht="12" customHeight="1" x14ac:dyDescent="0.2">
      <c r="A153" s="72" t="s">
        <v>132</v>
      </c>
      <c r="B153" s="72"/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</row>
    <row r="154" spans="1:25" s="16" customFormat="1" ht="12" customHeight="1" x14ac:dyDescent="0.2">
      <c r="A154" s="86" t="s">
        <v>133</v>
      </c>
      <c r="B154" s="86"/>
      <c r="C154" s="11">
        <v>3</v>
      </c>
      <c r="D154" s="11">
        <v>2</v>
      </c>
      <c r="E154" s="11">
        <v>2</v>
      </c>
      <c r="F154" s="11">
        <v>3</v>
      </c>
      <c r="G154" s="11">
        <v>3</v>
      </c>
      <c r="H154" s="11">
        <v>3</v>
      </c>
      <c r="I154" s="11">
        <v>3</v>
      </c>
      <c r="J154" s="11">
        <v>4</v>
      </c>
      <c r="K154" s="11">
        <v>4</v>
      </c>
      <c r="L154" s="11">
        <v>4</v>
      </c>
      <c r="M154" s="11">
        <v>4</v>
      </c>
      <c r="N154" s="11">
        <v>4</v>
      </c>
      <c r="O154" s="11">
        <v>4</v>
      </c>
      <c r="P154" s="11">
        <v>5</v>
      </c>
      <c r="Q154" s="11">
        <v>4</v>
      </c>
      <c r="R154" s="11">
        <v>4</v>
      </c>
      <c r="S154" s="11">
        <v>6</v>
      </c>
      <c r="T154" s="11">
        <v>4</v>
      </c>
      <c r="U154" s="11">
        <v>5</v>
      </c>
      <c r="V154" s="11">
        <v>4</v>
      </c>
      <c r="W154" s="11">
        <v>4</v>
      </c>
      <c r="X154" s="11">
        <v>4</v>
      </c>
      <c r="Y154" s="11">
        <v>4</v>
      </c>
    </row>
    <row r="155" spans="1:25" s="16" customFormat="1" ht="12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s="16" customFormat="1" ht="12" customHeight="1" x14ac:dyDescent="0.2">
      <c r="A156" s="74" t="s">
        <v>134</v>
      </c>
      <c r="B156" s="74"/>
      <c r="C156" s="5">
        <f>SUM(C157:C158)</f>
        <v>13</v>
      </c>
      <c r="D156" s="5">
        <f t="shared" ref="D156:Y156" si="46">SUM(D157:D158)</f>
        <v>12</v>
      </c>
      <c r="E156" s="5">
        <f t="shared" si="46"/>
        <v>12</v>
      </c>
      <c r="F156" s="5">
        <f t="shared" si="46"/>
        <v>13</v>
      </c>
      <c r="G156" s="5">
        <f t="shared" si="46"/>
        <v>14</v>
      </c>
      <c r="H156" s="5">
        <f t="shared" si="46"/>
        <v>13</v>
      </c>
      <c r="I156" s="5">
        <f t="shared" si="46"/>
        <v>11</v>
      </c>
      <c r="J156" s="5">
        <f t="shared" si="46"/>
        <v>11</v>
      </c>
      <c r="K156" s="5">
        <f t="shared" si="46"/>
        <v>12</v>
      </c>
      <c r="L156" s="5">
        <f t="shared" si="46"/>
        <v>13</v>
      </c>
      <c r="M156" s="5">
        <f t="shared" si="46"/>
        <v>14</v>
      </c>
      <c r="N156" s="5">
        <f t="shared" si="46"/>
        <v>15</v>
      </c>
      <c r="O156" s="5">
        <f t="shared" si="46"/>
        <v>15</v>
      </c>
      <c r="P156" s="5">
        <f t="shared" si="46"/>
        <v>17</v>
      </c>
      <c r="Q156" s="5">
        <f t="shared" si="46"/>
        <v>16</v>
      </c>
      <c r="R156" s="5">
        <f t="shared" si="46"/>
        <v>13</v>
      </c>
      <c r="S156" s="5">
        <f t="shared" si="46"/>
        <v>13</v>
      </c>
      <c r="T156" s="5">
        <f t="shared" si="46"/>
        <v>15</v>
      </c>
      <c r="U156" s="5">
        <f t="shared" si="46"/>
        <v>15</v>
      </c>
      <c r="V156" s="5">
        <f t="shared" si="46"/>
        <v>14</v>
      </c>
      <c r="W156" s="5">
        <f t="shared" si="46"/>
        <v>14</v>
      </c>
      <c r="X156" s="5">
        <f t="shared" si="46"/>
        <v>15</v>
      </c>
      <c r="Y156" s="5">
        <f t="shared" si="46"/>
        <v>15</v>
      </c>
    </row>
    <row r="157" spans="1:25" s="16" customFormat="1" ht="12" customHeight="1" x14ac:dyDescent="0.2">
      <c r="A157" s="72" t="s">
        <v>135</v>
      </c>
      <c r="B157" s="72"/>
      <c r="C157" s="6">
        <v>6</v>
      </c>
      <c r="D157" s="6">
        <v>6</v>
      </c>
      <c r="E157" s="6">
        <v>7</v>
      </c>
      <c r="F157" s="6">
        <v>8</v>
      </c>
      <c r="G157" s="6">
        <v>7</v>
      </c>
      <c r="H157" s="6">
        <v>6</v>
      </c>
      <c r="I157" s="6">
        <v>4</v>
      </c>
      <c r="J157" s="6">
        <v>5</v>
      </c>
      <c r="K157" s="6">
        <v>5</v>
      </c>
      <c r="L157" s="6">
        <v>6</v>
      </c>
      <c r="M157" s="6">
        <v>7</v>
      </c>
      <c r="N157" s="6">
        <v>8</v>
      </c>
      <c r="O157" s="6">
        <v>8</v>
      </c>
      <c r="P157" s="6">
        <v>9</v>
      </c>
      <c r="Q157" s="6">
        <v>9</v>
      </c>
      <c r="R157" s="6">
        <v>7</v>
      </c>
      <c r="S157" s="6">
        <v>7</v>
      </c>
      <c r="T157" s="6">
        <v>8</v>
      </c>
      <c r="U157" s="6">
        <v>8</v>
      </c>
      <c r="V157" s="6">
        <v>7</v>
      </c>
      <c r="W157" s="6">
        <v>7</v>
      </c>
      <c r="X157" s="6">
        <v>7</v>
      </c>
      <c r="Y157" s="6">
        <v>7</v>
      </c>
    </row>
    <row r="158" spans="1:25" s="16" customFormat="1" ht="12" customHeight="1" x14ac:dyDescent="0.2">
      <c r="A158" s="86" t="s">
        <v>161</v>
      </c>
      <c r="B158" s="86"/>
      <c r="C158" s="11">
        <v>7</v>
      </c>
      <c r="D158" s="11">
        <v>6</v>
      </c>
      <c r="E158" s="11">
        <v>5</v>
      </c>
      <c r="F158" s="11">
        <v>5</v>
      </c>
      <c r="G158" s="11">
        <v>7</v>
      </c>
      <c r="H158" s="11">
        <v>7</v>
      </c>
      <c r="I158" s="11">
        <v>7</v>
      </c>
      <c r="J158" s="11">
        <v>6</v>
      </c>
      <c r="K158" s="11">
        <v>7</v>
      </c>
      <c r="L158" s="11">
        <v>7</v>
      </c>
      <c r="M158" s="11">
        <v>7</v>
      </c>
      <c r="N158" s="11">
        <v>7</v>
      </c>
      <c r="O158" s="11">
        <v>7</v>
      </c>
      <c r="P158" s="11">
        <v>8</v>
      </c>
      <c r="Q158" s="11">
        <v>7</v>
      </c>
      <c r="R158" s="11">
        <v>6</v>
      </c>
      <c r="S158" s="11">
        <v>6</v>
      </c>
      <c r="T158" s="11">
        <v>7</v>
      </c>
      <c r="U158" s="11">
        <v>7</v>
      </c>
      <c r="V158" s="11">
        <v>7</v>
      </c>
      <c r="W158" s="11">
        <v>7</v>
      </c>
      <c r="X158" s="11">
        <v>8</v>
      </c>
      <c r="Y158" s="11">
        <v>8</v>
      </c>
    </row>
    <row r="159" spans="1:25" s="16" customFormat="1" ht="12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s="16" customFormat="1" ht="12" customHeight="1" x14ac:dyDescent="0.2">
      <c r="A160" s="74" t="s">
        <v>136</v>
      </c>
      <c r="B160" s="74"/>
      <c r="C160" s="5">
        <f t="shared" ref="C160:Y160" si="47">SUM(C161:C163)</f>
        <v>49</v>
      </c>
      <c r="D160" s="5">
        <f t="shared" si="47"/>
        <v>48</v>
      </c>
      <c r="E160" s="5">
        <f t="shared" si="47"/>
        <v>47</v>
      </c>
      <c r="F160" s="5">
        <f t="shared" si="47"/>
        <v>48</v>
      </c>
      <c r="G160" s="5">
        <f t="shared" si="47"/>
        <v>47</v>
      </c>
      <c r="H160" s="5">
        <f t="shared" si="47"/>
        <v>50</v>
      </c>
      <c r="I160" s="5">
        <f t="shared" si="47"/>
        <v>49</v>
      </c>
      <c r="J160" s="5">
        <f t="shared" si="47"/>
        <v>48</v>
      </c>
      <c r="K160" s="5">
        <f t="shared" si="47"/>
        <v>48</v>
      </c>
      <c r="L160" s="5">
        <f t="shared" si="47"/>
        <v>50</v>
      </c>
      <c r="M160" s="5">
        <f t="shared" si="47"/>
        <v>52</v>
      </c>
      <c r="N160" s="5">
        <f t="shared" si="47"/>
        <v>53</v>
      </c>
      <c r="O160" s="5">
        <f t="shared" si="47"/>
        <v>53</v>
      </c>
      <c r="P160" s="5">
        <f t="shared" si="47"/>
        <v>56</v>
      </c>
      <c r="Q160" s="5">
        <f t="shared" si="47"/>
        <v>56</v>
      </c>
      <c r="R160" s="5">
        <f t="shared" si="47"/>
        <v>56</v>
      </c>
      <c r="S160" s="5">
        <f t="shared" si="47"/>
        <v>56</v>
      </c>
      <c r="T160" s="5">
        <f t="shared" si="47"/>
        <v>54</v>
      </c>
      <c r="U160" s="5">
        <f t="shared" si="47"/>
        <v>55</v>
      </c>
      <c r="V160" s="5">
        <f t="shared" si="47"/>
        <v>58</v>
      </c>
      <c r="W160" s="5">
        <f t="shared" si="47"/>
        <v>57</v>
      </c>
      <c r="X160" s="5">
        <f t="shared" si="47"/>
        <v>58</v>
      </c>
      <c r="Y160" s="5">
        <f t="shared" si="47"/>
        <v>58</v>
      </c>
    </row>
    <row r="161" spans="1:25" s="16" customFormat="1" ht="12" customHeight="1" x14ac:dyDescent="0.2">
      <c r="A161" s="72" t="s">
        <v>137</v>
      </c>
      <c r="B161" s="72"/>
      <c r="C161" s="6">
        <v>15</v>
      </c>
      <c r="D161" s="6">
        <v>17</v>
      </c>
      <c r="E161" s="6">
        <v>18</v>
      </c>
      <c r="F161" s="6">
        <v>17</v>
      </c>
      <c r="G161" s="6">
        <v>17</v>
      </c>
      <c r="H161" s="6">
        <v>19</v>
      </c>
      <c r="I161" s="6">
        <v>19</v>
      </c>
      <c r="J161" s="6">
        <v>17</v>
      </c>
      <c r="K161" s="6">
        <v>18</v>
      </c>
      <c r="L161" s="6">
        <v>18</v>
      </c>
      <c r="M161" s="6">
        <v>19</v>
      </c>
      <c r="N161" s="6">
        <v>19</v>
      </c>
      <c r="O161" s="6">
        <v>19</v>
      </c>
      <c r="P161" s="6">
        <v>20</v>
      </c>
      <c r="Q161" s="6">
        <v>20</v>
      </c>
      <c r="R161" s="6">
        <v>19</v>
      </c>
      <c r="S161" s="6">
        <v>19</v>
      </c>
      <c r="T161" s="6">
        <v>19</v>
      </c>
      <c r="U161" s="6">
        <v>19</v>
      </c>
      <c r="V161" s="6">
        <v>20</v>
      </c>
      <c r="W161" s="6">
        <v>20</v>
      </c>
      <c r="X161" s="6">
        <v>20</v>
      </c>
      <c r="Y161" s="6">
        <v>20</v>
      </c>
    </row>
    <row r="162" spans="1:25" s="16" customFormat="1" ht="12" customHeight="1" x14ac:dyDescent="0.2">
      <c r="A162" s="72" t="s">
        <v>138</v>
      </c>
      <c r="B162" s="72"/>
      <c r="C162" s="6">
        <v>26</v>
      </c>
      <c r="D162" s="6">
        <v>25</v>
      </c>
      <c r="E162" s="6">
        <v>23</v>
      </c>
      <c r="F162" s="6">
        <v>24</v>
      </c>
      <c r="G162" s="6">
        <v>24</v>
      </c>
      <c r="H162" s="6">
        <v>26</v>
      </c>
      <c r="I162" s="6">
        <v>25</v>
      </c>
      <c r="J162" s="6">
        <v>25</v>
      </c>
      <c r="K162" s="6">
        <v>26</v>
      </c>
      <c r="L162" s="6">
        <v>26</v>
      </c>
      <c r="M162" s="6">
        <v>25</v>
      </c>
      <c r="N162" s="6">
        <v>25</v>
      </c>
      <c r="O162" s="6">
        <v>24</v>
      </c>
      <c r="P162" s="6">
        <v>26</v>
      </c>
      <c r="Q162" s="6">
        <v>25</v>
      </c>
      <c r="R162" s="6">
        <v>25</v>
      </c>
      <c r="S162" s="6">
        <v>25</v>
      </c>
      <c r="T162" s="6">
        <v>24</v>
      </c>
      <c r="U162" s="6">
        <v>24</v>
      </c>
      <c r="V162" s="6">
        <v>24</v>
      </c>
      <c r="W162" s="6">
        <v>24</v>
      </c>
      <c r="X162" s="6">
        <v>24</v>
      </c>
      <c r="Y162" s="6">
        <v>24</v>
      </c>
    </row>
    <row r="163" spans="1:25" s="16" customFormat="1" ht="12" customHeight="1" x14ac:dyDescent="0.2">
      <c r="A163" s="86" t="s">
        <v>139</v>
      </c>
      <c r="B163" s="86"/>
      <c r="C163" s="15">
        <v>8</v>
      </c>
      <c r="D163" s="15">
        <v>6</v>
      </c>
      <c r="E163" s="15">
        <v>6</v>
      </c>
      <c r="F163" s="15">
        <v>7</v>
      </c>
      <c r="G163" s="15">
        <v>6</v>
      </c>
      <c r="H163" s="15">
        <v>5</v>
      </c>
      <c r="I163" s="15">
        <v>5</v>
      </c>
      <c r="J163" s="15">
        <v>6</v>
      </c>
      <c r="K163" s="15">
        <v>4</v>
      </c>
      <c r="L163" s="15">
        <v>6</v>
      </c>
      <c r="M163" s="15">
        <v>8</v>
      </c>
      <c r="N163" s="15">
        <v>9</v>
      </c>
      <c r="O163" s="15">
        <v>10</v>
      </c>
      <c r="P163" s="15">
        <v>10</v>
      </c>
      <c r="Q163" s="15">
        <v>11</v>
      </c>
      <c r="R163" s="15">
        <v>12</v>
      </c>
      <c r="S163" s="15">
        <v>12</v>
      </c>
      <c r="T163" s="15">
        <v>11</v>
      </c>
      <c r="U163" s="15">
        <v>12</v>
      </c>
      <c r="V163" s="15">
        <v>14</v>
      </c>
      <c r="W163" s="15">
        <v>13</v>
      </c>
      <c r="X163" s="15">
        <v>14</v>
      </c>
      <c r="Y163" s="15">
        <v>14</v>
      </c>
    </row>
    <row r="164" spans="1:25" s="16" customFormat="1" ht="12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s="16" customFormat="1" ht="12" customHeight="1" x14ac:dyDescent="0.2">
      <c r="A165" s="74" t="s">
        <v>140</v>
      </c>
      <c r="B165" s="74"/>
      <c r="C165" s="5">
        <f t="shared" ref="C165:Y165" si="48">SUM(C166:C175)</f>
        <v>42</v>
      </c>
      <c r="D165" s="5">
        <f t="shared" si="48"/>
        <v>44</v>
      </c>
      <c r="E165" s="5">
        <f t="shared" si="48"/>
        <v>44</v>
      </c>
      <c r="F165" s="5">
        <f t="shared" si="48"/>
        <v>45</v>
      </c>
      <c r="G165" s="5">
        <f t="shared" si="48"/>
        <v>44</v>
      </c>
      <c r="H165" s="5">
        <f t="shared" si="48"/>
        <v>42</v>
      </c>
      <c r="I165" s="5">
        <f t="shared" si="48"/>
        <v>46</v>
      </c>
      <c r="J165" s="5">
        <f t="shared" si="48"/>
        <v>48</v>
      </c>
      <c r="K165" s="5">
        <f t="shared" si="48"/>
        <v>50</v>
      </c>
      <c r="L165" s="5">
        <f t="shared" si="48"/>
        <v>48</v>
      </c>
      <c r="M165" s="5">
        <f t="shared" si="48"/>
        <v>48</v>
      </c>
      <c r="N165" s="5">
        <f t="shared" si="48"/>
        <v>49</v>
      </c>
      <c r="O165" s="5">
        <f t="shared" si="48"/>
        <v>52</v>
      </c>
      <c r="P165" s="5">
        <f t="shared" si="48"/>
        <v>50</v>
      </c>
      <c r="Q165" s="5">
        <f t="shared" si="48"/>
        <v>53</v>
      </c>
      <c r="R165" s="5">
        <f t="shared" si="48"/>
        <v>50</v>
      </c>
      <c r="S165" s="5">
        <f t="shared" si="48"/>
        <v>50</v>
      </c>
      <c r="T165" s="5">
        <f t="shared" si="48"/>
        <v>48</v>
      </c>
      <c r="U165" s="5">
        <f t="shared" si="48"/>
        <v>47</v>
      </c>
      <c r="V165" s="5">
        <f t="shared" si="48"/>
        <v>47</v>
      </c>
      <c r="W165" s="5">
        <f t="shared" si="48"/>
        <v>47</v>
      </c>
      <c r="X165" s="5">
        <f t="shared" si="48"/>
        <v>46</v>
      </c>
      <c r="Y165" s="5">
        <f t="shared" si="48"/>
        <v>48</v>
      </c>
    </row>
    <row r="166" spans="1:25" s="16" customFormat="1" ht="12" customHeight="1" x14ac:dyDescent="0.2">
      <c r="A166" s="72" t="s">
        <v>141</v>
      </c>
      <c r="B166" s="72"/>
      <c r="C166" s="6">
        <v>11</v>
      </c>
      <c r="D166" s="6">
        <v>12</v>
      </c>
      <c r="E166" s="6">
        <v>12</v>
      </c>
      <c r="F166" s="6">
        <v>13</v>
      </c>
      <c r="G166" s="6">
        <v>12</v>
      </c>
      <c r="H166" s="6">
        <v>11</v>
      </c>
      <c r="I166" s="6">
        <v>11</v>
      </c>
      <c r="J166" s="6">
        <v>11</v>
      </c>
      <c r="K166" s="6">
        <v>11</v>
      </c>
      <c r="L166" s="6">
        <v>10</v>
      </c>
      <c r="M166" s="6">
        <v>10</v>
      </c>
      <c r="N166" s="6">
        <v>10</v>
      </c>
      <c r="O166" s="6">
        <v>10</v>
      </c>
      <c r="P166" s="6">
        <v>9</v>
      </c>
      <c r="Q166" s="6">
        <v>10</v>
      </c>
      <c r="R166" s="6">
        <v>9</v>
      </c>
      <c r="S166" s="6">
        <v>10</v>
      </c>
      <c r="T166" s="6">
        <v>10</v>
      </c>
      <c r="U166" s="6">
        <v>10</v>
      </c>
      <c r="V166" s="6">
        <v>10</v>
      </c>
      <c r="W166" s="6">
        <v>10</v>
      </c>
      <c r="X166" s="6">
        <v>9</v>
      </c>
      <c r="Y166" s="6">
        <v>9</v>
      </c>
    </row>
    <row r="167" spans="1:25" s="16" customFormat="1" ht="12" customHeight="1" x14ac:dyDescent="0.2">
      <c r="A167" s="72" t="s">
        <v>142</v>
      </c>
      <c r="B167" s="72"/>
      <c r="C167" s="6">
        <v>1</v>
      </c>
      <c r="D167" s="6">
        <v>1</v>
      </c>
      <c r="E167" s="6">
        <v>1</v>
      </c>
      <c r="F167" s="6">
        <v>1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1</v>
      </c>
      <c r="M167" s="6">
        <v>1</v>
      </c>
      <c r="N167" s="6">
        <v>1</v>
      </c>
      <c r="O167" s="6">
        <v>1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</row>
    <row r="168" spans="1:25" s="16" customFormat="1" ht="12" customHeight="1" x14ac:dyDescent="0.2">
      <c r="A168" s="72" t="s">
        <v>143</v>
      </c>
      <c r="B168" s="72"/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</row>
    <row r="169" spans="1:25" s="16" customFormat="1" ht="12" customHeight="1" x14ac:dyDescent="0.2">
      <c r="A169" s="72" t="s">
        <v>144</v>
      </c>
      <c r="B169" s="72"/>
      <c r="C169" s="6">
        <v>1</v>
      </c>
      <c r="D169" s="6">
        <v>2</v>
      </c>
      <c r="E169" s="6">
        <v>2</v>
      </c>
      <c r="F169" s="6">
        <v>2</v>
      </c>
      <c r="G169" s="6">
        <v>2</v>
      </c>
      <c r="H169" s="6">
        <v>2</v>
      </c>
      <c r="I169" s="6">
        <v>2</v>
      </c>
      <c r="J169" s="6">
        <v>2</v>
      </c>
      <c r="K169" s="6">
        <v>2</v>
      </c>
      <c r="L169" s="6">
        <v>2</v>
      </c>
      <c r="M169" s="6">
        <v>2</v>
      </c>
      <c r="N169" s="6">
        <v>2</v>
      </c>
      <c r="O169" s="6">
        <v>2</v>
      </c>
      <c r="P169" s="6">
        <v>2</v>
      </c>
      <c r="Q169" s="6">
        <v>2</v>
      </c>
      <c r="R169" s="6">
        <v>2</v>
      </c>
      <c r="S169" s="6">
        <v>2</v>
      </c>
      <c r="T169" s="6">
        <v>2</v>
      </c>
      <c r="U169" s="6">
        <v>2</v>
      </c>
      <c r="V169" s="6">
        <v>2</v>
      </c>
      <c r="W169" s="6">
        <v>2</v>
      </c>
      <c r="X169" s="6">
        <v>2</v>
      </c>
      <c r="Y169" s="6">
        <v>2</v>
      </c>
    </row>
    <row r="170" spans="1:25" s="16" customFormat="1" ht="12" customHeight="1" x14ac:dyDescent="0.2">
      <c r="A170" s="72" t="s">
        <v>145</v>
      </c>
      <c r="B170" s="72"/>
      <c r="C170" s="6">
        <v>12</v>
      </c>
      <c r="D170" s="6">
        <v>12</v>
      </c>
      <c r="E170" s="6">
        <v>12</v>
      </c>
      <c r="F170" s="6">
        <v>12</v>
      </c>
      <c r="G170" s="6">
        <v>12</v>
      </c>
      <c r="H170" s="6">
        <v>11</v>
      </c>
      <c r="I170" s="6">
        <v>15</v>
      </c>
      <c r="J170" s="6">
        <v>17</v>
      </c>
      <c r="K170" s="6">
        <v>18</v>
      </c>
      <c r="L170" s="6">
        <v>18</v>
      </c>
      <c r="M170" s="6">
        <v>18</v>
      </c>
      <c r="N170" s="6">
        <v>18</v>
      </c>
      <c r="O170" s="6">
        <v>20</v>
      </c>
      <c r="P170" s="6">
        <v>20</v>
      </c>
      <c r="Q170" s="6">
        <v>22</v>
      </c>
      <c r="R170" s="6">
        <v>20</v>
      </c>
      <c r="S170" s="6">
        <v>20</v>
      </c>
      <c r="T170" s="6">
        <v>18</v>
      </c>
      <c r="U170" s="6">
        <v>16</v>
      </c>
      <c r="V170" s="6">
        <v>17</v>
      </c>
      <c r="W170" s="6">
        <v>16</v>
      </c>
      <c r="X170" s="6">
        <v>15</v>
      </c>
      <c r="Y170" s="6">
        <v>17</v>
      </c>
    </row>
    <row r="171" spans="1:25" s="16" customFormat="1" ht="12" customHeight="1" x14ac:dyDescent="0.2">
      <c r="A171" s="72" t="s">
        <v>146</v>
      </c>
      <c r="B171" s="72"/>
      <c r="C171" s="6">
        <v>1</v>
      </c>
      <c r="D171" s="6">
        <v>1</v>
      </c>
      <c r="E171" s="6">
        <v>1</v>
      </c>
      <c r="F171" s="6">
        <v>1</v>
      </c>
      <c r="G171" s="6">
        <v>1</v>
      </c>
      <c r="H171" s="6">
        <v>1</v>
      </c>
      <c r="I171" s="6">
        <v>1</v>
      </c>
      <c r="J171" s="6">
        <v>1</v>
      </c>
      <c r="K171" s="6">
        <v>1</v>
      </c>
      <c r="L171" s="6">
        <v>1</v>
      </c>
      <c r="M171" s="6">
        <v>1</v>
      </c>
      <c r="N171" s="6">
        <v>1</v>
      </c>
      <c r="O171" s="6">
        <v>1</v>
      </c>
      <c r="P171" s="6">
        <v>1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</row>
    <row r="172" spans="1:25" s="16" customFormat="1" ht="12" customHeight="1" x14ac:dyDescent="0.2">
      <c r="A172" s="72" t="s">
        <v>147</v>
      </c>
      <c r="B172" s="72"/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2</v>
      </c>
      <c r="O172" s="6">
        <v>2</v>
      </c>
      <c r="P172" s="6">
        <v>2</v>
      </c>
      <c r="Q172" s="6">
        <v>2</v>
      </c>
      <c r="R172" s="6">
        <v>2</v>
      </c>
      <c r="S172" s="6">
        <v>2</v>
      </c>
      <c r="T172" s="6">
        <v>2</v>
      </c>
      <c r="U172" s="6">
        <v>2</v>
      </c>
      <c r="V172" s="6">
        <v>1</v>
      </c>
      <c r="W172" s="6">
        <v>1</v>
      </c>
      <c r="X172" s="6">
        <v>2</v>
      </c>
      <c r="Y172" s="6">
        <v>2</v>
      </c>
    </row>
    <row r="173" spans="1:25" s="16" customFormat="1" ht="12" customHeight="1" x14ac:dyDescent="0.2">
      <c r="A173" s="72" t="s">
        <v>148</v>
      </c>
      <c r="B173" s="72"/>
      <c r="C173" s="6">
        <v>2</v>
      </c>
      <c r="D173" s="6">
        <v>2</v>
      </c>
      <c r="E173" s="6">
        <v>2</v>
      </c>
      <c r="F173" s="6">
        <v>2</v>
      </c>
      <c r="G173" s="6">
        <v>2</v>
      </c>
      <c r="H173" s="6">
        <v>2</v>
      </c>
      <c r="I173" s="6">
        <v>2</v>
      </c>
      <c r="J173" s="6">
        <v>2</v>
      </c>
      <c r="K173" s="6">
        <v>2</v>
      </c>
      <c r="L173" s="6">
        <v>2</v>
      </c>
      <c r="M173" s="6">
        <v>2</v>
      </c>
      <c r="N173" s="6">
        <v>2</v>
      </c>
      <c r="O173" s="6">
        <v>2</v>
      </c>
      <c r="P173" s="6">
        <v>2</v>
      </c>
      <c r="Q173" s="6">
        <v>2</v>
      </c>
      <c r="R173" s="6">
        <v>2</v>
      </c>
      <c r="S173" s="6">
        <v>2</v>
      </c>
      <c r="T173" s="6">
        <v>2</v>
      </c>
      <c r="U173" s="6">
        <v>2</v>
      </c>
      <c r="V173" s="6">
        <v>2</v>
      </c>
      <c r="W173" s="6">
        <v>2</v>
      </c>
      <c r="X173" s="6">
        <v>2</v>
      </c>
      <c r="Y173" s="6">
        <v>2</v>
      </c>
    </row>
    <row r="174" spans="1:25" s="16" customFormat="1" ht="12" customHeight="1" x14ac:dyDescent="0.2">
      <c r="A174" s="72" t="s">
        <v>149</v>
      </c>
      <c r="B174" s="72"/>
      <c r="C174" s="6">
        <v>2</v>
      </c>
      <c r="D174" s="6">
        <v>3</v>
      </c>
      <c r="E174" s="6">
        <v>3</v>
      </c>
      <c r="F174" s="6">
        <v>3</v>
      </c>
      <c r="G174" s="6">
        <v>3</v>
      </c>
      <c r="H174" s="6">
        <v>3</v>
      </c>
      <c r="I174" s="6">
        <v>3</v>
      </c>
      <c r="J174" s="6">
        <v>3</v>
      </c>
      <c r="K174" s="6">
        <v>3</v>
      </c>
      <c r="L174" s="6">
        <v>3</v>
      </c>
      <c r="M174" s="6">
        <v>3</v>
      </c>
      <c r="N174" s="6">
        <v>3</v>
      </c>
      <c r="O174" s="6">
        <v>3</v>
      </c>
      <c r="P174" s="6">
        <v>2</v>
      </c>
      <c r="Q174" s="6">
        <v>2</v>
      </c>
      <c r="R174" s="6">
        <v>2</v>
      </c>
      <c r="S174" s="6">
        <v>2</v>
      </c>
      <c r="T174" s="6">
        <v>2</v>
      </c>
      <c r="U174" s="6">
        <v>2</v>
      </c>
      <c r="V174" s="6">
        <v>2</v>
      </c>
      <c r="W174" s="6">
        <v>3</v>
      </c>
      <c r="X174" s="6">
        <v>3</v>
      </c>
      <c r="Y174" s="6">
        <v>3</v>
      </c>
    </row>
    <row r="175" spans="1:25" s="16" customFormat="1" ht="12" customHeight="1" x14ac:dyDescent="0.2">
      <c r="A175" s="86" t="s">
        <v>150</v>
      </c>
      <c r="B175" s="86"/>
      <c r="C175" s="11">
        <v>12</v>
      </c>
      <c r="D175" s="11">
        <v>11</v>
      </c>
      <c r="E175" s="11">
        <v>11</v>
      </c>
      <c r="F175" s="11">
        <v>11</v>
      </c>
      <c r="G175" s="11">
        <v>12</v>
      </c>
      <c r="H175" s="11">
        <v>12</v>
      </c>
      <c r="I175" s="11">
        <v>12</v>
      </c>
      <c r="J175" s="11">
        <v>12</v>
      </c>
      <c r="K175" s="11">
        <v>12</v>
      </c>
      <c r="L175" s="11">
        <v>11</v>
      </c>
      <c r="M175" s="11">
        <v>11</v>
      </c>
      <c r="N175" s="11">
        <v>10</v>
      </c>
      <c r="O175" s="11">
        <v>11</v>
      </c>
      <c r="P175" s="11">
        <v>12</v>
      </c>
      <c r="Q175" s="11">
        <v>12</v>
      </c>
      <c r="R175" s="11">
        <v>12</v>
      </c>
      <c r="S175" s="11">
        <v>11</v>
      </c>
      <c r="T175" s="11">
        <v>11</v>
      </c>
      <c r="U175" s="11">
        <v>12</v>
      </c>
      <c r="V175" s="11">
        <v>12</v>
      </c>
      <c r="W175" s="11">
        <v>12</v>
      </c>
      <c r="X175" s="11">
        <v>12</v>
      </c>
      <c r="Y175" s="11">
        <v>12</v>
      </c>
    </row>
    <row r="176" spans="1:25" s="16" customFormat="1" ht="12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s="16" customFormat="1" ht="12" customHeight="1" x14ac:dyDescent="0.2">
      <c r="A177" s="74" t="s">
        <v>151</v>
      </c>
      <c r="B177" s="74"/>
      <c r="C177" s="5">
        <f t="shared" ref="C177:Y177" si="49">SUM(C178:C185)</f>
        <v>212</v>
      </c>
      <c r="D177" s="5">
        <f t="shared" si="49"/>
        <v>214</v>
      </c>
      <c r="E177" s="5">
        <f t="shared" si="49"/>
        <v>213</v>
      </c>
      <c r="F177" s="5">
        <f t="shared" si="49"/>
        <v>224</v>
      </c>
      <c r="G177" s="5">
        <f t="shared" si="49"/>
        <v>220</v>
      </c>
      <c r="H177" s="5">
        <f t="shared" si="49"/>
        <v>223</v>
      </c>
      <c r="I177" s="5">
        <f t="shared" si="49"/>
        <v>218</v>
      </c>
      <c r="J177" s="5">
        <f t="shared" si="49"/>
        <v>223</v>
      </c>
      <c r="K177" s="5">
        <f t="shared" si="49"/>
        <v>225</v>
      </c>
      <c r="L177" s="5">
        <f t="shared" si="49"/>
        <v>229</v>
      </c>
      <c r="M177" s="5">
        <f t="shared" si="49"/>
        <v>231</v>
      </c>
      <c r="N177" s="5">
        <f t="shared" si="49"/>
        <v>234</v>
      </c>
      <c r="O177" s="5">
        <f t="shared" si="49"/>
        <v>242</v>
      </c>
      <c r="P177" s="5">
        <f t="shared" si="49"/>
        <v>247</v>
      </c>
      <c r="Q177" s="5">
        <f t="shared" si="49"/>
        <v>255</v>
      </c>
      <c r="R177" s="5">
        <f t="shared" si="49"/>
        <v>245</v>
      </c>
      <c r="S177" s="5">
        <f t="shared" si="49"/>
        <v>251</v>
      </c>
      <c r="T177" s="5">
        <f t="shared" si="49"/>
        <v>238</v>
      </c>
      <c r="U177" s="5">
        <f t="shared" si="49"/>
        <v>244</v>
      </c>
      <c r="V177" s="5">
        <f t="shared" si="49"/>
        <v>248</v>
      </c>
      <c r="W177" s="5">
        <f t="shared" si="49"/>
        <v>245</v>
      </c>
      <c r="X177" s="5">
        <f t="shared" si="49"/>
        <v>246</v>
      </c>
      <c r="Y177" s="5">
        <f t="shared" si="49"/>
        <v>253</v>
      </c>
    </row>
    <row r="178" spans="1:25" s="16" customFormat="1" ht="12" customHeight="1" x14ac:dyDescent="0.2">
      <c r="A178" s="72" t="s">
        <v>152</v>
      </c>
      <c r="B178" s="72"/>
      <c r="C178" s="6">
        <f>SUM(C56:C66)</f>
        <v>23</v>
      </c>
      <c r="D178" s="6">
        <f t="shared" ref="D178:Y178" si="50">SUM(D56:D66)</f>
        <v>23</v>
      </c>
      <c r="E178" s="6">
        <f t="shared" si="50"/>
        <v>24</v>
      </c>
      <c r="F178" s="6">
        <f t="shared" si="50"/>
        <v>24</v>
      </c>
      <c r="G178" s="6">
        <f t="shared" si="50"/>
        <v>23</v>
      </c>
      <c r="H178" s="6">
        <f t="shared" si="50"/>
        <v>22</v>
      </c>
      <c r="I178" s="6">
        <f t="shared" si="50"/>
        <v>21</v>
      </c>
      <c r="J178" s="6">
        <f t="shared" si="50"/>
        <v>22</v>
      </c>
      <c r="K178" s="6">
        <f t="shared" si="50"/>
        <v>22</v>
      </c>
      <c r="L178" s="6">
        <f t="shared" si="50"/>
        <v>21</v>
      </c>
      <c r="M178" s="6">
        <f t="shared" si="50"/>
        <v>22</v>
      </c>
      <c r="N178" s="6">
        <f t="shared" si="50"/>
        <v>22</v>
      </c>
      <c r="O178" s="6">
        <f t="shared" si="50"/>
        <v>23</v>
      </c>
      <c r="P178" s="6">
        <f t="shared" si="50"/>
        <v>23</v>
      </c>
      <c r="Q178" s="6">
        <f t="shared" si="50"/>
        <v>24</v>
      </c>
      <c r="R178" s="6">
        <f t="shared" si="50"/>
        <v>23</v>
      </c>
      <c r="S178" s="6">
        <f t="shared" si="50"/>
        <v>25</v>
      </c>
      <c r="T178" s="6">
        <f t="shared" si="50"/>
        <v>22</v>
      </c>
      <c r="U178" s="6">
        <f t="shared" si="50"/>
        <v>24</v>
      </c>
      <c r="V178" s="6">
        <f t="shared" si="50"/>
        <v>23</v>
      </c>
      <c r="W178" s="6">
        <f t="shared" si="50"/>
        <v>23</v>
      </c>
      <c r="X178" s="6">
        <f t="shared" si="50"/>
        <v>23</v>
      </c>
      <c r="Y178" s="6">
        <f t="shared" si="50"/>
        <v>24</v>
      </c>
    </row>
    <row r="179" spans="1:25" s="16" customFormat="1" ht="12" customHeight="1" x14ac:dyDescent="0.2">
      <c r="A179" s="72" t="s">
        <v>153</v>
      </c>
      <c r="B179" s="72"/>
      <c r="C179" s="6">
        <f>SUM(C69:C115)</f>
        <v>30</v>
      </c>
      <c r="D179" s="6">
        <f t="shared" ref="D179:Y179" si="51">SUM(D69:D115)</f>
        <v>32</v>
      </c>
      <c r="E179" s="6">
        <f t="shared" si="51"/>
        <v>28</v>
      </c>
      <c r="F179" s="6">
        <f t="shared" si="51"/>
        <v>31</v>
      </c>
      <c r="G179" s="6">
        <f t="shared" si="51"/>
        <v>30</v>
      </c>
      <c r="H179" s="6">
        <f t="shared" si="51"/>
        <v>32</v>
      </c>
      <c r="I179" s="6">
        <f t="shared" si="51"/>
        <v>30</v>
      </c>
      <c r="J179" s="6">
        <f t="shared" si="51"/>
        <v>29</v>
      </c>
      <c r="K179" s="6">
        <f t="shared" si="51"/>
        <v>30</v>
      </c>
      <c r="L179" s="6">
        <f t="shared" si="51"/>
        <v>30</v>
      </c>
      <c r="M179" s="6">
        <f t="shared" si="51"/>
        <v>29</v>
      </c>
      <c r="N179" s="6">
        <f t="shared" si="51"/>
        <v>32</v>
      </c>
      <c r="O179" s="6">
        <f t="shared" si="51"/>
        <v>34</v>
      </c>
      <c r="P179" s="6">
        <f t="shared" si="51"/>
        <v>34</v>
      </c>
      <c r="Q179" s="6">
        <f t="shared" si="51"/>
        <v>36</v>
      </c>
      <c r="R179" s="6">
        <f t="shared" si="51"/>
        <v>33</v>
      </c>
      <c r="S179" s="6">
        <f t="shared" si="51"/>
        <v>36</v>
      </c>
      <c r="T179" s="6">
        <f t="shared" si="51"/>
        <v>34</v>
      </c>
      <c r="U179" s="6">
        <f t="shared" si="51"/>
        <v>34</v>
      </c>
      <c r="V179" s="6">
        <f t="shared" si="51"/>
        <v>34</v>
      </c>
      <c r="W179" s="6">
        <f t="shared" si="51"/>
        <v>32</v>
      </c>
      <c r="X179" s="6">
        <f t="shared" si="51"/>
        <v>34</v>
      </c>
      <c r="Y179" s="6">
        <f t="shared" si="51"/>
        <v>33</v>
      </c>
    </row>
    <row r="180" spans="1:25" s="16" customFormat="1" ht="12" customHeight="1" x14ac:dyDescent="0.2">
      <c r="A180" s="72" t="s">
        <v>154</v>
      </c>
      <c r="B180" s="72"/>
      <c r="C180" s="6">
        <f t="shared" ref="C180:Y180" si="52">SUM(C118:C136)</f>
        <v>17</v>
      </c>
      <c r="D180" s="6">
        <f t="shared" si="52"/>
        <v>18</v>
      </c>
      <c r="E180" s="6">
        <f t="shared" si="52"/>
        <v>19</v>
      </c>
      <c r="F180" s="6">
        <f t="shared" si="52"/>
        <v>20</v>
      </c>
      <c r="G180" s="6">
        <f t="shared" si="52"/>
        <v>20</v>
      </c>
      <c r="H180" s="6">
        <f t="shared" si="52"/>
        <v>20</v>
      </c>
      <c r="I180" s="6">
        <f t="shared" si="52"/>
        <v>19</v>
      </c>
      <c r="J180" s="6">
        <f t="shared" si="52"/>
        <v>20</v>
      </c>
      <c r="K180" s="6">
        <f t="shared" si="52"/>
        <v>20</v>
      </c>
      <c r="L180" s="6">
        <f t="shared" si="52"/>
        <v>22</v>
      </c>
      <c r="M180" s="6">
        <f t="shared" si="52"/>
        <v>22</v>
      </c>
      <c r="N180" s="6">
        <f t="shared" si="52"/>
        <v>20</v>
      </c>
      <c r="O180" s="6">
        <f t="shared" si="52"/>
        <v>19</v>
      </c>
      <c r="P180" s="6">
        <f t="shared" si="52"/>
        <v>20</v>
      </c>
      <c r="Q180" s="6">
        <f t="shared" si="52"/>
        <v>21</v>
      </c>
      <c r="R180" s="6">
        <f t="shared" si="52"/>
        <v>22</v>
      </c>
      <c r="S180" s="6">
        <f t="shared" si="52"/>
        <v>23</v>
      </c>
      <c r="T180" s="6">
        <f t="shared" si="52"/>
        <v>21</v>
      </c>
      <c r="U180" s="6">
        <f t="shared" si="52"/>
        <v>22</v>
      </c>
      <c r="V180" s="6">
        <f t="shared" si="52"/>
        <v>26</v>
      </c>
      <c r="W180" s="6">
        <f t="shared" si="52"/>
        <v>24</v>
      </c>
      <c r="X180" s="6">
        <f t="shared" si="52"/>
        <v>22</v>
      </c>
      <c r="Y180" s="6">
        <f t="shared" si="52"/>
        <v>24</v>
      </c>
    </row>
    <row r="181" spans="1:25" s="16" customFormat="1" ht="12" customHeight="1" x14ac:dyDescent="0.2">
      <c r="A181" s="72" t="s">
        <v>155</v>
      </c>
      <c r="B181" s="72"/>
      <c r="C181" s="6">
        <f>SUM(C139:C146)</f>
        <v>10</v>
      </c>
      <c r="D181" s="6">
        <f t="shared" ref="D181:Y181" si="53">SUM(D139:D146)</f>
        <v>11</v>
      </c>
      <c r="E181" s="6">
        <f t="shared" si="53"/>
        <v>11</v>
      </c>
      <c r="F181" s="6">
        <f t="shared" si="53"/>
        <v>13</v>
      </c>
      <c r="G181" s="6">
        <f t="shared" si="53"/>
        <v>14</v>
      </c>
      <c r="H181" s="6">
        <f t="shared" si="53"/>
        <v>16</v>
      </c>
      <c r="I181" s="6">
        <f t="shared" si="53"/>
        <v>16</v>
      </c>
      <c r="J181" s="6">
        <f t="shared" si="53"/>
        <v>17</v>
      </c>
      <c r="K181" s="6">
        <f t="shared" si="53"/>
        <v>17</v>
      </c>
      <c r="L181" s="6">
        <f t="shared" si="53"/>
        <v>20</v>
      </c>
      <c r="M181" s="6">
        <f t="shared" si="53"/>
        <v>20</v>
      </c>
      <c r="N181" s="6">
        <f t="shared" si="53"/>
        <v>19</v>
      </c>
      <c r="O181" s="6">
        <f t="shared" si="53"/>
        <v>22</v>
      </c>
      <c r="P181" s="6">
        <f t="shared" si="53"/>
        <v>23</v>
      </c>
      <c r="Q181" s="6">
        <f t="shared" si="53"/>
        <v>25</v>
      </c>
      <c r="R181" s="6">
        <f t="shared" si="53"/>
        <v>23</v>
      </c>
      <c r="S181" s="6">
        <f t="shared" si="53"/>
        <v>22</v>
      </c>
      <c r="T181" s="6">
        <f t="shared" si="53"/>
        <v>19</v>
      </c>
      <c r="U181" s="6">
        <f t="shared" si="53"/>
        <v>20</v>
      </c>
      <c r="V181" s="6">
        <f t="shared" si="53"/>
        <v>21</v>
      </c>
      <c r="W181" s="6">
        <f t="shared" si="53"/>
        <v>23</v>
      </c>
      <c r="X181" s="6">
        <f t="shared" si="53"/>
        <v>22</v>
      </c>
      <c r="Y181" s="6">
        <f t="shared" si="53"/>
        <v>23</v>
      </c>
    </row>
    <row r="182" spans="1:25" s="16" customFormat="1" ht="12" customHeight="1" x14ac:dyDescent="0.2">
      <c r="A182" s="72" t="s">
        <v>156</v>
      </c>
      <c r="B182" s="72"/>
      <c r="C182" s="6">
        <f>SUM(C149:C154)</f>
        <v>28</v>
      </c>
      <c r="D182" s="6">
        <f t="shared" ref="D182:Y182" si="54">SUM(D149:D154)</f>
        <v>26</v>
      </c>
      <c r="E182" s="6">
        <f t="shared" si="54"/>
        <v>28</v>
      </c>
      <c r="F182" s="6">
        <f t="shared" si="54"/>
        <v>30</v>
      </c>
      <c r="G182" s="6">
        <f t="shared" si="54"/>
        <v>28</v>
      </c>
      <c r="H182" s="6">
        <f t="shared" si="54"/>
        <v>28</v>
      </c>
      <c r="I182" s="6">
        <f t="shared" si="54"/>
        <v>26</v>
      </c>
      <c r="J182" s="6">
        <f t="shared" si="54"/>
        <v>28</v>
      </c>
      <c r="K182" s="6">
        <f t="shared" si="54"/>
        <v>26</v>
      </c>
      <c r="L182" s="6">
        <f t="shared" si="54"/>
        <v>25</v>
      </c>
      <c r="M182" s="6">
        <f t="shared" si="54"/>
        <v>24</v>
      </c>
      <c r="N182" s="6">
        <f t="shared" si="54"/>
        <v>24</v>
      </c>
      <c r="O182" s="6">
        <f t="shared" si="54"/>
        <v>24</v>
      </c>
      <c r="P182" s="6">
        <f t="shared" si="54"/>
        <v>24</v>
      </c>
      <c r="Q182" s="6">
        <f t="shared" si="54"/>
        <v>24</v>
      </c>
      <c r="R182" s="6">
        <f t="shared" si="54"/>
        <v>25</v>
      </c>
      <c r="S182" s="6">
        <f t="shared" si="54"/>
        <v>26</v>
      </c>
      <c r="T182" s="6">
        <f t="shared" si="54"/>
        <v>25</v>
      </c>
      <c r="U182" s="6">
        <f t="shared" si="54"/>
        <v>27</v>
      </c>
      <c r="V182" s="6">
        <f t="shared" si="54"/>
        <v>25</v>
      </c>
      <c r="W182" s="6">
        <f t="shared" si="54"/>
        <v>25</v>
      </c>
      <c r="X182" s="6">
        <f t="shared" si="54"/>
        <v>26</v>
      </c>
      <c r="Y182" s="6">
        <f t="shared" si="54"/>
        <v>28</v>
      </c>
    </row>
    <row r="183" spans="1:25" s="16" customFormat="1" ht="12" customHeight="1" x14ac:dyDescent="0.2">
      <c r="A183" s="72" t="s">
        <v>157</v>
      </c>
      <c r="B183" s="72"/>
      <c r="C183" s="6">
        <f>SUM(C157:C158)</f>
        <v>13</v>
      </c>
      <c r="D183" s="6">
        <f t="shared" ref="D183:Y183" si="55">SUM(D157:D158)</f>
        <v>12</v>
      </c>
      <c r="E183" s="6">
        <f t="shared" si="55"/>
        <v>12</v>
      </c>
      <c r="F183" s="6">
        <f t="shared" si="55"/>
        <v>13</v>
      </c>
      <c r="G183" s="6">
        <f t="shared" si="55"/>
        <v>14</v>
      </c>
      <c r="H183" s="6">
        <f t="shared" si="55"/>
        <v>13</v>
      </c>
      <c r="I183" s="6">
        <f t="shared" si="55"/>
        <v>11</v>
      </c>
      <c r="J183" s="6">
        <f t="shared" si="55"/>
        <v>11</v>
      </c>
      <c r="K183" s="6">
        <f t="shared" si="55"/>
        <v>12</v>
      </c>
      <c r="L183" s="6">
        <f t="shared" si="55"/>
        <v>13</v>
      </c>
      <c r="M183" s="6">
        <f t="shared" si="55"/>
        <v>14</v>
      </c>
      <c r="N183" s="6">
        <f t="shared" si="55"/>
        <v>15</v>
      </c>
      <c r="O183" s="6">
        <f t="shared" si="55"/>
        <v>15</v>
      </c>
      <c r="P183" s="6">
        <f t="shared" si="55"/>
        <v>17</v>
      </c>
      <c r="Q183" s="6">
        <f t="shared" si="55"/>
        <v>16</v>
      </c>
      <c r="R183" s="6">
        <f t="shared" si="55"/>
        <v>13</v>
      </c>
      <c r="S183" s="6">
        <f t="shared" si="55"/>
        <v>13</v>
      </c>
      <c r="T183" s="6">
        <f t="shared" si="55"/>
        <v>15</v>
      </c>
      <c r="U183" s="6">
        <f t="shared" si="55"/>
        <v>15</v>
      </c>
      <c r="V183" s="6">
        <f t="shared" si="55"/>
        <v>14</v>
      </c>
      <c r="W183" s="6">
        <f t="shared" si="55"/>
        <v>14</v>
      </c>
      <c r="X183" s="6">
        <f t="shared" si="55"/>
        <v>15</v>
      </c>
      <c r="Y183" s="6">
        <f t="shared" si="55"/>
        <v>15</v>
      </c>
    </row>
    <row r="184" spans="1:25" s="16" customFormat="1" ht="12" customHeight="1" x14ac:dyDescent="0.2">
      <c r="A184" s="72" t="s">
        <v>158</v>
      </c>
      <c r="B184" s="72"/>
      <c r="C184" s="6">
        <f t="shared" ref="C184:Y184" si="56">SUM(C161:C163)</f>
        <v>49</v>
      </c>
      <c r="D184" s="6">
        <f t="shared" si="56"/>
        <v>48</v>
      </c>
      <c r="E184" s="6">
        <f t="shared" si="56"/>
        <v>47</v>
      </c>
      <c r="F184" s="6">
        <f t="shared" si="56"/>
        <v>48</v>
      </c>
      <c r="G184" s="6">
        <f t="shared" si="56"/>
        <v>47</v>
      </c>
      <c r="H184" s="6">
        <f t="shared" si="56"/>
        <v>50</v>
      </c>
      <c r="I184" s="6">
        <f t="shared" si="56"/>
        <v>49</v>
      </c>
      <c r="J184" s="6">
        <f t="shared" si="56"/>
        <v>48</v>
      </c>
      <c r="K184" s="6">
        <f t="shared" si="56"/>
        <v>48</v>
      </c>
      <c r="L184" s="6">
        <f t="shared" si="56"/>
        <v>50</v>
      </c>
      <c r="M184" s="6">
        <f t="shared" si="56"/>
        <v>52</v>
      </c>
      <c r="N184" s="6">
        <f t="shared" si="56"/>
        <v>53</v>
      </c>
      <c r="O184" s="6">
        <f t="shared" si="56"/>
        <v>53</v>
      </c>
      <c r="P184" s="6">
        <f t="shared" si="56"/>
        <v>56</v>
      </c>
      <c r="Q184" s="6">
        <f t="shared" si="56"/>
        <v>56</v>
      </c>
      <c r="R184" s="6">
        <f t="shared" si="56"/>
        <v>56</v>
      </c>
      <c r="S184" s="6">
        <f t="shared" si="56"/>
        <v>56</v>
      </c>
      <c r="T184" s="6">
        <f t="shared" si="56"/>
        <v>54</v>
      </c>
      <c r="U184" s="6">
        <f t="shared" si="56"/>
        <v>55</v>
      </c>
      <c r="V184" s="6">
        <f t="shared" si="56"/>
        <v>58</v>
      </c>
      <c r="W184" s="6">
        <f t="shared" si="56"/>
        <v>57</v>
      </c>
      <c r="X184" s="6">
        <f t="shared" si="56"/>
        <v>58</v>
      </c>
      <c r="Y184" s="6">
        <f t="shared" si="56"/>
        <v>58</v>
      </c>
    </row>
    <row r="185" spans="1:25" s="16" customFormat="1" ht="12" customHeight="1" x14ac:dyDescent="0.2">
      <c r="A185" s="73" t="s">
        <v>159</v>
      </c>
      <c r="B185" s="73"/>
      <c r="C185" s="11">
        <f t="shared" ref="C185:Y185" si="57">SUM(C166:C175)</f>
        <v>42</v>
      </c>
      <c r="D185" s="11">
        <f t="shared" si="57"/>
        <v>44</v>
      </c>
      <c r="E185" s="11">
        <f t="shared" si="57"/>
        <v>44</v>
      </c>
      <c r="F185" s="11">
        <f t="shared" si="57"/>
        <v>45</v>
      </c>
      <c r="G185" s="11">
        <f t="shared" si="57"/>
        <v>44</v>
      </c>
      <c r="H185" s="11">
        <f t="shared" si="57"/>
        <v>42</v>
      </c>
      <c r="I185" s="11">
        <f t="shared" si="57"/>
        <v>46</v>
      </c>
      <c r="J185" s="11">
        <f t="shared" si="57"/>
        <v>48</v>
      </c>
      <c r="K185" s="11">
        <f t="shared" si="57"/>
        <v>50</v>
      </c>
      <c r="L185" s="11">
        <f t="shared" si="57"/>
        <v>48</v>
      </c>
      <c r="M185" s="11">
        <f t="shared" si="57"/>
        <v>48</v>
      </c>
      <c r="N185" s="11">
        <f t="shared" si="57"/>
        <v>49</v>
      </c>
      <c r="O185" s="11">
        <f t="shared" si="57"/>
        <v>52</v>
      </c>
      <c r="P185" s="11">
        <f t="shared" si="57"/>
        <v>50</v>
      </c>
      <c r="Q185" s="11">
        <f t="shared" si="57"/>
        <v>53</v>
      </c>
      <c r="R185" s="11">
        <f t="shared" si="57"/>
        <v>50</v>
      </c>
      <c r="S185" s="11">
        <f t="shared" si="57"/>
        <v>50</v>
      </c>
      <c r="T185" s="11">
        <f t="shared" si="57"/>
        <v>48</v>
      </c>
      <c r="U185" s="11">
        <f t="shared" si="57"/>
        <v>47</v>
      </c>
      <c r="V185" s="11">
        <f t="shared" si="57"/>
        <v>47</v>
      </c>
      <c r="W185" s="11">
        <f t="shared" si="57"/>
        <v>47</v>
      </c>
      <c r="X185" s="11">
        <f t="shared" si="57"/>
        <v>46</v>
      </c>
      <c r="Y185" s="11">
        <f t="shared" si="57"/>
        <v>48</v>
      </c>
    </row>
    <row r="186" spans="1:25" s="16" customFormat="1" ht="12" customHeight="1" x14ac:dyDescent="0.2">
      <c r="A186" s="59"/>
      <c r="B186" s="59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s="16" customFormat="1" ht="12" customHeight="1" x14ac:dyDescent="0.2">
      <c r="A187" s="74" t="s">
        <v>162</v>
      </c>
      <c r="B187" s="74"/>
      <c r="C187" s="5">
        <f>+C188+C189+C190+C191+C192</f>
        <v>106</v>
      </c>
      <c r="D187" s="5">
        <f t="shared" ref="D187:Y187" si="58">+D188+D189+D190+D191+D192</f>
        <v>107</v>
      </c>
      <c r="E187" s="5">
        <f t="shared" si="58"/>
        <v>106</v>
      </c>
      <c r="F187" s="5">
        <f t="shared" si="58"/>
        <v>113</v>
      </c>
      <c r="G187" s="5">
        <f t="shared" si="58"/>
        <v>111</v>
      </c>
      <c r="H187" s="5">
        <f t="shared" si="58"/>
        <v>112</v>
      </c>
      <c r="I187" s="5">
        <f t="shared" si="58"/>
        <v>107</v>
      </c>
      <c r="J187" s="5">
        <f t="shared" si="58"/>
        <v>108</v>
      </c>
      <c r="K187" s="5">
        <f t="shared" si="58"/>
        <v>109</v>
      </c>
      <c r="L187" s="5">
        <f t="shared" si="58"/>
        <v>110</v>
      </c>
      <c r="M187" s="5">
        <f t="shared" si="58"/>
        <v>108</v>
      </c>
      <c r="N187" s="5">
        <f t="shared" si="58"/>
        <v>108</v>
      </c>
      <c r="O187" s="5">
        <f t="shared" si="58"/>
        <v>113</v>
      </c>
      <c r="P187" s="5">
        <f t="shared" si="58"/>
        <v>115</v>
      </c>
      <c r="Q187" s="5">
        <f t="shared" si="58"/>
        <v>118</v>
      </c>
      <c r="R187" s="5">
        <f t="shared" si="58"/>
        <v>115</v>
      </c>
      <c r="S187" s="5">
        <f t="shared" si="58"/>
        <v>122</v>
      </c>
      <c r="T187" s="5">
        <f t="shared" si="58"/>
        <v>114</v>
      </c>
      <c r="U187" s="5">
        <f t="shared" si="58"/>
        <v>119</v>
      </c>
      <c r="V187" s="5">
        <f t="shared" si="58"/>
        <v>118</v>
      </c>
      <c r="W187" s="5">
        <f t="shared" si="58"/>
        <v>116</v>
      </c>
      <c r="X187" s="5">
        <f t="shared" si="58"/>
        <v>118</v>
      </c>
      <c r="Y187" s="5">
        <f t="shared" si="58"/>
        <v>122</v>
      </c>
    </row>
    <row r="188" spans="1:25" s="16" customFormat="1" ht="12" customHeight="1" x14ac:dyDescent="0.2">
      <c r="A188" s="72" t="s">
        <v>163</v>
      </c>
      <c r="B188" s="72"/>
      <c r="C188" s="6">
        <f>+C149+C150+C153+C154</f>
        <v>22</v>
      </c>
      <c r="D188" s="6">
        <f t="shared" ref="D188:Y188" si="59">+D149+D150+D153+D154</f>
        <v>20</v>
      </c>
      <c r="E188" s="6">
        <f t="shared" si="59"/>
        <v>22</v>
      </c>
      <c r="F188" s="6">
        <f t="shared" si="59"/>
        <v>24</v>
      </c>
      <c r="G188" s="6">
        <f t="shared" si="59"/>
        <v>22</v>
      </c>
      <c r="H188" s="6">
        <f t="shared" si="59"/>
        <v>22</v>
      </c>
      <c r="I188" s="6">
        <f t="shared" si="59"/>
        <v>20</v>
      </c>
      <c r="J188" s="6">
        <f t="shared" si="59"/>
        <v>21</v>
      </c>
      <c r="K188" s="6">
        <f t="shared" si="59"/>
        <v>20</v>
      </c>
      <c r="L188" s="6">
        <f t="shared" si="59"/>
        <v>19</v>
      </c>
      <c r="M188" s="6">
        <f t="shared" si="59"/>
        <v>18</v>
      </c>
      <c r="N188" s="6">
        <f t="shared" si="59"/>
        <v>18</v>
      </c>
      <c r="O188" s="6">
        <f t="shared" si="59"/>
        <v>18</v>
      </c>
      <c r="P188" s="6">
        <f t="shared" si="59"/>
        <v>18</v>
      </c>
      <c r="Q188" s="6">
        <f t="shared" si="59"/>
        <v>17</v>
      </c>
      <c r="R188" s="6">
        <f t="shared" si="59"/>
        <v>17</v>
      </c>
      <c r="S188" s="6">
        <f t="shared" si="59"/>
        <v>19</v>
      </c>
      <c r="T188" s="6">
        <f t="shared" si="59"/>
        <v>18</v>
      </c>
      <c r="U188" s="6">
        <f t="shared" si="59"/>
        <v>20</v>
      </c>
      <c r="V188" s="6">
        <f t="shared" si="59"/>
        <v>18</v>
      </c>
      <c r="W188" s="6">
        <f t="shared" si="59"/>
        <v>18</v>
      </c>
      <c r="X188" s="6">
        <f t="shared" si="59"/>
        <v>19</v>
      </c>
      <c r="Y188" s="6">
        <f t="shared" si="59"/>
        <v>21</v>
      </c>
    </row>
    <row r="189" spans="1:25" s="16" customFormat="1" ht="12" customHeight="1" x14ac:dyDescent="0.2">
      <c r="A189" s="72" t="s">
        <v>164</v>
      </c>
      <c r="B189" s="72"/>
      <c r="C189" s="8">
        <f>+C56+C57+C78+C58+C59+C60+C61+C62+C63+C64+C65+C66</f>
        <v>23</v>
      </c>
      <c r="D189" s="8">
        <f t="shared" ref="D189:Y189" si="60">+D56+D57+D78+D58+D59+D60+D61+D62+D63+D64+D65+D66</f>
        <v>23</v>
      </c>
      <c r="E189" s="8">
        <f t="shared" si="60"/>
        <v>24</v>
      </c>
      <c r="F189" s="8">
        <f t="shared" si="60"/>
        <v>24</v>
      </c>
      <c r="G189" s="8">
        <f t="shared" si="60"/>
        <v>23</v>
      </c>
      <c r="H189" s="8">
        <f t="shared" si="60"/>
        <v>22</v>
      </c>
      <c r="I189" s="8">
        <f t="shared" si="60"/>
        <v>21</v>
      </c>
      <c r="J189" s="8">
        <f t="shared" si="60"/>
        <v>22</v>
      </c>
      <c r="K189" s="8">
        <f t="shared" si="60"/>
        <v>22</v>
      </c>
      <c r="L189" s="8">
        <f t="shared" si="60"/>
        <v>21</v>
      </c>
      <c r="M189" s="8">
        <f t="shared" si="60"/>
        <v>22</v>
      </c>
      <c r="N189" s="8">
        <f t="shared" si="60"/>
        <v>22</v>
      </c>
      <c r="O189" s="8">
        <f t="shared" si="60"/>
        <v>23</v>
      </c>
      <c r="P189" s="8">
        <f t="shared" si="60"/>
        <v>23</v>
      </c>
      <c r="Q189" s="8">
        <f t="shared" si="60"/>
        <v>24</v>
      </c>
      <c r="R189" s="8">
        <f t="shared" si="60"/>
        <v>23</v>
      </c>
      <c r="S189" s="8">
        <f t="shared" si="60"/>
        <v>25</v>
      </c>
      <c r="T189" s="8">
        <f t="shared" si="60"/>
        <v>22</v>
      </c>
      <c r="U189" s="8">
        <f t="shared" si="60"/>
        <v>24</v>
      </c>
      <c r="V189" s="8">
        <f t="shared" si="60"/>
        <v>23</v>
      </c>
      <c r="W189" s="8">
        <f t="shared" si="60"/>
        <v>23</v>
      </c>
      <c r="X189" s="8">
        <f t="shared" si="60"/>
        <v>23</v>
      </c>
      <c r="Y189" s="8">
        <f t="shared" si="60"/>
        <v>24</v>
      </c>
    </row>
    <row r="190" spans="1:25" s="16" customFormat="1" ht="12" customHeight="1" x14ac:dyDescent="0.2">
      <c r="A190" s="72" t="s">
        <v>165</v>
      </c>
      <c r="B190" s="72"/>
      <c r="C190" s="6">
        <f>+C118+C139+C119+C121+C124+C126+C127+C146+C128+C129+C130+C132+C133+C134+C135</f>
        <v>13</v>
      </c>
      <c r="D190" s="6">
        <f t="shared" ref="D190:Y190" si="61">+D118+D139+D119+D121+D124+D126+D127+D146+D128+D129+D130+D132+D133+D134+D135</f>
        <v>13</v>
      </c>
      <c r="E190" s="6">
        <f t="shared" si="61"/>
        <v>13</v>
      </c>
      <c r="F190" s="6">
        <f t="shared" si="61"/>
        <v>14</v>
      </c>
      <c r="G190" s="6">
        <f t="shared" si="61"/>
        <v>15</v>
      </c>
      <c r="H190" s="6">
        <f t="shared" si="61"/>
        <v>15</v>
      </c>
      <c r="I190" s="6">
        <f t="shared" si="61"/>
        <v>15</v>
      </c>
      <c r="J190" s="6">
        <f t="shared" si="61"/>
        <v>16</v>
      </c>
      <c r="K190" s="6">
        <f t="shared" si="61"/>
        <v>17</v>
      </c>
      <c r="L190" s="6">
        <f t="shared" si="61"/>
        <v>20</v>
      </c>
      <c r="M190" s="6">
        <f t="shared" si="61"/>
        <v>19</v>
      </c>
      <c r="N190" s="6">
        <f t="shared" si="61"/>
        <v>16</v>
      </c>
      <c r="O190" s="6">
        <f t="shared" si="61"/>
        <v>18</v>
      </c>
      <c r="P190" s="6">
        <f t="shared" si="61"/>
        <v>19</v>
      </c>
      <c r="Q190" s="6">
        <f t="shared" si="61"/>
        <v>20</v>
      </c>
      <c r="R190" s="6">
        <f t="shared" si="61"/>
        <v>21</v>
      </c>
      <c r="S190" s="6">
        <f t="shared" si="61"/>
        <v>21</v>
      </c>
      <c r="T190" s="6">
        <f t="shared" si="61"/>
        <v>19</v>
      </c>
      <c r="U190" s="6">
        <f t="shared" si="61"/>
        <v>20</v>
      </c>
      <c r="V190" s="6">
        <f t="shared" si="61"/>
        <v>21</v>
      </c>
      <c r="W190" s="6">
        <f t="shared" si="61"/>
        <v>22</v>
      </c>
      <c r="X190" s="6">
        <f t="shared" si="61"/>
        <v>21</v>
      </c>
      <c r="Y190" s="6">
        <f t="shared" si="61"/>
        <v>23</v>
      </c>
    </row>
    <row r="191" spans="1:25" s="16" customFormat="1" ht="12" customHeight="1" x14ac:dyDescent="0.2">
      <c r="A191" s="72" t="s">
        <v>166</v>
      </c>
      <c r="B191" s="72"/>
      <c r="C191" s="6">
        <f>+C69+C70+C71+C72+C73+C74+C75+C76+C77+C79+C80+C81+C82+C83+C84+C85+C86+C87+C88+C89+C90+C91+C92+C93+C94+C95+C96+C97+C98+C99+C100+C101+C102+C103+C104+C105+C106+C107+C108+C109+C110+C112+C113+C114+C115+C111</f>
        <v>30</v>
      </c>
      <c r="D191" s="6">
        <f t="shared" ref="D191:Y191" si="62">+D69+D70+D71+D72+D73+D74+D75+D76+D77+D79+D80+D81+D82+D83+D84+D85+D86+D87+D88+D89+D90+D91+D92+D93+D94+D95+D96+D97+D98+D99+D100+D101+D102+D103+D104+D105+D106+D107+D108+D109+D110+D112+D113+D114+D115+D111</f>
        <v>32</v>
      </c>
      <c r="E191" s="6">
        <f t="shared" si="62"/>
        <v>28</v>
      </c>
      <c r="F191" s="6">
        <f t="shared" si="62"/>
        <v>31</v>
      </c>
      <c r="G191" s="6">
        <f t="shared" si="62"/>
        <v>30</v>
      </c>
      <c r="H191" s="6">
        <f t="shared" si="62"/>
        <v>32</v>
      </c>
      <c r="I191" s="6">
        <f t="shared" si="62"/>
        <v>30</v>
      </c>
      <c r="J191" s="6">
        <f t="shared" si="62"/>
        <v>29</v>
      </c>
      <c r="K191" s="6">
        <f t="shared" si="62"/>
        <v>30</v>
      </c>
      <c r="L191" s="6">
        <f t="shared" si="62"/>
        <v>30</v>
      </c>
      <c r="M191" s="6">
        <f t="shared" si="62"/>
        <v>29</v>
      </c>
      <c r="N191" s="6">
        <f t="shared" si="62"/>
        <v>32</v>
      </c>
      <c r="O191" s="6">
        <f t="shared" si="62"/>
        <v>34</v>
      </c>
      <c r="P191" s="6">
        <f t="shared" si="62"/>
        <v>34</v>
      </c>
      <c r="Q191" s="6">
        <f t="shared" si="62"/>
        <v>36</v>
      </c>
      <c r="R191" s="6">
        <f t="shared" si="62"/>
        <v>33</v>
      </c>
      <c r="S191" s="6">
        <f t="shared" si="62"/>
        <v>36</v>
      </c>
      <c r="T191" s="6">
        <f t="shared" si="62"/>
        <v>34</v>
      </c>
      <c r="U191" s="6">
        <f t="shared" si="62"/>
        <v>34</v>
      </c>
      <c r="V191" s="6">
        <f t="shared" si="62"/>
        <v>34</v>
      </c>
      <c r="W191" s="6">
        <f t="shared" si="62"/>
        <v>32</v>
      </c>
      <c r="X191" s="6">
        <f t="shared" si="62"/>
        <v>34</v>
      </c>
      <c r="Y191" s="6">
        <f t="shared" si="62"/>
        <v>33</v>
      </c>
    </row>
    <row r="192" spans="1:25" s="16" customFormat="1" ht="12" customHeight="1" x14ac:dyDescent="0.2">
      <c r="A192" s="65" t="s">
        <v>160</v>
      </c>
      <c r="B192" s="65"/>
      <c r="C192" s="11">
        <f>+C151+C122+C123+C152+C125+C158</f>
        <v>18</v>
      </c>
      <c r="D192" s="11">
        <f t="shared" ref="D192:Y192" si="63">+D151+D122+D123+D152+D125+D158</f>
        <v>19</v>
      </c>
      <c r="E192" s="11">
        <f t="shared" si="63"/>
        <v>19</v>
      </c>
      <c r="F192" s="11">
        <f t="shared" si="63"/>
        <v>20</v>
      </c>
      <c r="G192" s="11">
        <f t="shared" si="63"/>
        <v>21</v>
      </c>
      <c r="H192" s="11">
        <f t="shared" si="63"/>
        <v>21</v>
      </c>
      <c r="I192" s="11">
        <f t="shared" si="63"/>
        <v>21</v>
      </c>
      <c r="J192" s="11">
        <f t="shared" si="63"/>
        <v>20</v>
      </c>
      <c r="K192" s="11">
        <f t="shared" si="63"/>
        <v>20</v>
      </c>
      <c r="L192" s="11">
        <f t="shared" si="63"/>
        <v>20</v>
      </c>
      <c r="M192" s="11">
        <f t="shared" si="63"/>
        <v>20</v>
      </c>
      <c r="N192" s="11">
        <f t="shared" si="63"/>
        <v>20</v>
      </c>
      <c r="O192" s="11">
        <f t="shared" si="63"/>
        <v>20</v>
      </c>
      <c r="P192" s="11">
        <f t="shared" si="63"/>
        <v>21</v>
      </c>
      <c r="Q192" s="11">
        <f t="shared" si="63"/>
        <v>21</v>
      </c>
      <c r="R192" s="11">
        <f t="shared" si="63"/>
        <v>21</v>
      </c>
      <c r="S192" s="11">
        <f t="shared" si="63"/>
        <v>21</v>
      </c>
      <c r="T192" s="11">
        <f t="shared" si="63"/>
        <v>21</v>
      </c>
      <c r="U192" s="11">
        <f t="shared" si="63"/>
        <v>21</v>
      </c>
      <c r="V192" s="11">
        <f t="shared" si="63"/>
        <v>22</v>
      </c>
      <c r="W192" s="11">
        <f t="shared" si="63"/>
        <v>21</v>
      </c>
      <c r="X192" s="11">
        <f t="shared" si="63"/>
        <v>21</v>
      </c>
      <c r="Y192" s="11">
        <f t="shared" si="63"/>
        <v>21</v>
      </c>
    </row>
    <row r="193" spans="1:25" s="16" customFormat="1" ht="12" customHeight="1" x14ac:dyDescent="0.2">
      <c r="A193" s="64"/>
      <c r="B193" s="6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s="16" customFormat="1" ht="12" customHeight="1" x14ac:dyDescent="0.2">
      <c r="A194" s="24" t="s">
        <v>167</v>
      </c>
      <c r="B194" s="24"/>
      <c r="C194" s="25">
        <f>+C177-C187</f>
        <v>106</v>
      </c>
      <c r="D194" s="25">
        <f t="shared" ref="D194:Y194" si="64">+D177-D187</f>
        <v>107</v>
      </c>
      <c r="E194" s="25">
        <f t="shared" si="64"/>
        <v>107</v>
      </c>
      <c r="F194" s="25">
        <f t="shared" si="64"/>
        <v>111</v>
      </c>
      <c r="G194" s="25">
        <f t="shared" si="64"/>
        <v>109</v>
      </c>
      <c r="H194" s="25">
        <f t="shared" si="64"/>
        <v>111</v>
      </c>
      <c r="I194" s="25">
        <f t="shared" si="64"/>
        <v>111</v>
      </c>
      <c r="J194" s="25">
        <f t="shared" si="64"/>
        <v>115</v>
      </c>
      <c r="K194" s="25">
        <f t="shared" si="64"/>
        <v>116</v>
      </c>
      <c r="L194" s="25">
        <f t="shared" si="64"/>
        <v>119</v>
      </c>
      <c r="M194" s="25">
        <f t="shared" si="64"/>
        <v>123</v>
      </c>
      <c r="N194" s="25">
        <f t="shared" si="64"/>
        <v>126</v>
      </c>
      <c r="O194" s="25">
        <f t="shared" si="64"/>
        <v>129</v>
      </c>
      <c r="P194" s="25">
        <f t="shared" si="64"/>
        <v>132</v>
      </c>
      <c r="Q194" s="25">
        <f t="shared" si="64"/>
        <v>137</v>
      </c>
      <c r="R194" s="25">
        <f t="shared" si="64"/>
        <v>130</v>
      </c>
      <c r="S194" s="25">
        <f t="shared" si="64"/>
        <v>129</v>
      </c>
      <c r="T194" s="25">
        <f t="shared" si="64"/>
        <v>124</v>
      </c>
      <c r="U194" s="25">
        <f t="shared" si="64"/>
        <v>125</v>
      </c>
      <c r="V194" s="25">
        <f t="shared" si="64"/>
        <v>130</v>
      </c>
      <c r="W194" s="25">
        <f t="shared" si="64"/>
        <v>129</v>
      </c>
      <c r="X194" s="25">
        <f t="shared" si="64"/>
        <v>128</v>
      </c>
      <c r="Y194" s="25">
        <f t="shared" si="64"/>
        <v>131</v>
      </c>
    </row>
    <row r="195" spans="1:25" s="20" customFormat="1" ht="12" customHeight="1" x14ac:dyDescent="0.2">
      <c r="A195" s="92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</row>
    <row r="196" spans="1:25" s="21" customFormat="1" ht="12" customHeight="1" x14ac:dyDescent="0.2">
      <c r="A196" s="93" t="s">
        <v>193</v>
      </c>
      <c r="B196" s="93"/>
      <c r="C196" s="93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</row>
    <row r="197" spans="1:25" s="21" customFormat="1" ht="12" customHeight="1" x14ac:dyDescent="0.2">
      <c r="A197" s="99" t="s">
        <v>171</v>
      </c>
      <c r="B197" s="99"/>
      <c r="C197" s="99"/>
      <c r="D197" s="99"/>
      <c r="E197" s="99"/>
      <c r="F197" s="99"/>
      <c r="G197" s="99"/>
      <c r="H197" s="9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</row>
    <row r="198" spans="1:25" s="21" customFormat="1" ht="12" customHeight="1" x14ac:dyDescent="0.2">
      <c r="A198" s="100"/>
      <c r="B198" s="100"/>
      <c r="C198" s="100"/>
      <c r="D198" s="100"/>
      <c r="E198" s="100"/>
      <c r="F198" s="100"/>
      <c r="G198" s="100"/>
      <c r="H198" s="100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</row>
    <row r="199" spans="1:25" ht="12" customHeight="1" x14ac:dyDescent="0.2">
      <c r="A199" s="101" t="s">
        <v>172</v>
      </c>
      <c r="B199" s="101"/>
      <c r="C199" s="101"/>
      <c r="D199" s="101"/>
      <c r="E199" s="101"/>
      <c r="F199" s="101"/>
      <c r="G199" s="101"/>
      <c r="H199" s="101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</row>
    <row r="200" spans="1:25" ht="12" customHeight="1" x14ac:dyDescent="0.2">
      <c r="A200" s="100"/>
      <c r="B200" s="100"/>
      <c r="C200" s="100"/>
      <c r="D200" s="100"/>
      <c r="E200" s="100"/>
      <c r="F200" s="100"/>
      <c r="G200" s="100"/>
      <c r="H200" s="100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</row>
    <row r="201" spans="1:25" ht="12" customHeight="1" x14ac:dyDescent="0.2">
      <c r="A201" s="88" t="s">
        <v>194</v>
      </c>
      <c r="B201" s="88"/>
      <c r="C201" s="88"/>
      <c r="D201" s="88"/>
      <c r="E201" s="88"/>
      <c r="F201" s="88"/>
      <c r="G201" s="88"/>
      <c r="H201" s="8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</row>
    <row r="202" spans="1:25" ht="12" customHeight="1" x14ac:dyDescent="0.2">
      <c r="A202" s="88" t="s">
        <v>173</v>
      </c>
      <c r="B202" s="88"/>
      <c r="C202" s="88"/>
      <c r="D202" s="88"/>
      <c r="E202" s="88"/>
      <c r="F202" s="88"/>
      <c r="G202" s="88"/>
      <c r="H202" s="8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</row>
  </sheetData>
  <mergeCells count="165">
    <mergeCell ref="A197:Y197"/>
    <mergeCell ref="A198:Y198"/>
    <mergeCell ref="A199:Y199"/>
    <mergeCell ref="A200:Y200"/>
    <mergeCell ref="A201:Y201"/>
    <mergeCell ref="A202:Y202"/>
    <mergeCell ref="A189:B189"/>
    <mergeCell ref="A190:B190"/>
    <mergeCell ref="A191:B191"/>
    <mergeCell ref="A182:B182"/>
    <mergeCell ref="A183:B183"/>
    <mergeCell ref="A184:B184"/>
    <mergeCell ref="A185:B185"/>
    <mergeCell ref="A187:B187"/>
    <mergeCell ref="A175:B175"/>
    <mergeCell ref="A177:B177"/>
    <mergeCell ref="A179:B179"/>
    <mergeCell ref="A180:B180"/>
    <mergeCell ref="A181:B181"/>
    <mergeCell ref="A169:B169"/>
    <mergeCell ref="A170:B170"/>
    <mergeCell ref="A171:B171"/>
    <mergeCell ref="A172:B172"/>
    <mergeCell ref="A173:B173"/>
    <mergeCell ref="A174:B174"/>
    <mergeCell ref="A162:B162"/>
    <mergeCell ref="A163:B163"/>
    <mergeCell ref="A165:B165"/>
    <mergeCell ref="A167:B167"/>
    <mergeCell ref="A168:B168"/>
    <mergeCell ref="A154:B154"/>
    <mergeCell ref="A156:B156"/>
    <mergeCell ref="A158:B158"/>
    <mergeCell ref="A160:B160"/>
    <mergeCell ref="A148:B148"/>
    <mergeCell ref="A150:B150"/>
    <mergeCell ref="A151:B151"/>
    <mergeCell ref="A152:B152"/>
    <mergeCell ref="A153:B153"/>
    <mergeCell ref="A149:B149"/>
    <mergeCell ref="A157:B157"/>
    <mergeCell ref="A141:B141"/>
    <mergeCell ref="A142:B142"/>
    <mergeCell ref="A143:B143"/>
    <mergeCell ref="A144:B144"/>
    <mergeCell ref="A145:B145"/>
    <mergeCell ref="A146:B146"/>
    <mergeCell ref="A133:B133"/>
    <mergeCell ref="A134:B134"/>
    <mergeCell ref="A135:B135"/>
    <mergeCell ref="A140:B140"/>
    <mergeCell ref="A138:B138"/>
    <mergeCell ref="A139:B139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4:B114"/>
    <mergeCell ref="A115:B115"/>
    <mergeCell ref="A117:B117"/>
    <mergeCell ref="A119:B119"/>
    <mergeCell ref="A120:B120"/>
    <mergeCell ref="A108:B108"/>
    <mergeCell ref="A109:B109"/>
    <mergeCell ref="A110:B110"/>
    <mergeCell ref="A111:B111"/>
    <mergeCell ref="A112:B112"/>
    <mergeCell ref="A113:B113"/>
    <mergeCell ref="A118:B118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51:B51"/>
    <mergeCell ref="A65:B65"/>
    <mergeCell ref="A66:B66"/>
    <mergeCell ref="A68:B68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1:Y1"/>
    <mergeCell ref="A2:Y2"/>
    <mergeCell ref="A3:Y3"/>
    <mergeCell ref="A4:Y4"/>
    <mergeCell ref="A5:B5"/>
    <mergeCell ref="A27:B27"/>
    <mergeCell ref="A30:B30"/>
    <mergeCell ref="A31:B31"/>
    <mergeCell ref="A36:B36"/>
    <mergeCell ref="A15:B15"/>
    <mergeCell ref="A19:B19"/>
    <mergeCell ref="A21:B21"/>
    <mergeCell ref="A22:B22"/>
    <mergeCell ref="A23:B23"/>
    <mergeCell ref="A24:B24"/>
    <mergeCell ref="A161:B161"/>
    <mergeCell ref="A166:B166"/>
    <mergeCell ref="A178:B178"/>
    <mergeCell ref="A188:B188"/>
    <mergeCell ref="A195:Y195"/>
    <mergeCell ref="A196:Y196"/>
    <mergeCell ref="A6:B6"/>
    <mergeCell ref="C7:Y7"/>
    <mergeCell ref="A8:B8"/>
    <mergeCell ref="A10:B10"/>
    <mergeCell ref="A11:B11"/>
    <mergeCell ref="A37:B37"/>
    <mergeCell ref="A38:B38"/>
    <mergeCell ref="A52:B52"/>
    <mergeCell ref="A53:B53"/>
    <mergeCell ref="A55:B55"/>
    <mergeCell ref="A56:B56"/>
    <mergeCell ref="A57:B57"/>
    <mergeCell ref="A58:B58"/>
    <mergeCell ref="A40:B40"/>
    <mergeCell ref="A41:B41"/>
    <mergeCell ref="A42:B42"/>
    <mergeCell ref="A45:B45"/>
    <mergeCell ref="A50:B50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zoomScaleNormal="100" workbookViewId="0">
      <pane ySplit="7" topLeftCell="A8" activePane="bottomLeft" state="frozen"/>
      <selection sqref="A1:H1"/>
      <selection pane="bottomLeft" sqref="A1:Y1"/>
    </sheetView>
  </sheetViews>
  <sheetFormatPr defaultColWidth="9.140625" defaultRowHeight="12" customHeight="1" x14ac:dyDescent="0.2"/>
  <cols>
    <col min="1" max="1" width="2.7109375" style="22" customWidth="1"/>
    <col min="2" max="2" width="26.28515625" style="22" customWidth="1"/>
    <col min="3" max="25" width="7.140625" style="23" customWidth="1"/>
    <col min="26" max="16384" width="9.140625" style="22"/>
  </cols>
  <sheetData>
    <row r="1" spans="1:26" s="27" customFormat="1" ht="12.75" customHeight="1" x14ac:dyDescent="0.2">
      <c r="A1" s="67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6" s="27" customFormat="1" ht="17.45" customHeight="1" x14ac:dyDescent="0.2">
      <c r="A2" s="67" t="s">
        <v>185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6" s="1" customFormat="1" ht="12.75" customHeight="1" x14ac:dyDescent="0.25">
      <c r="A3" s="111"/>
      <c r="B3" s="11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6" s="1" customFormat="1" ht="12.75" customHeight="1" x14ac:dyDescent="0.25">
      <c r="A4" s="112"/>
      <c r="B4" s="11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68"/>
    </row>
    <row r="5" spans="1:26" s="36" customFormat="1" ht="12" customHeight="1" x14ac:dyDescent="0.2">
      <c r="A5" s="104"/>
      <c r="B5" s="104"/>
      <c r="C5" s="48">
        <v>2000</v>
      </c>
      <c r="D5" s="49">
        <v>2001</v>
      </c>
      <c r="E5" s="50" t="s">
        <v>175</v>
      </c>
      <c r="F5" s="50" t="s">
        <v>176</v>
      </c>
      <c r="G5" s="49">
        <v>2004</v>
      </c>
      <c r="H5" s="50" t="s">
        <v>177</v>
      </c>
      <c r="I5" s="49">
        <v>2006</v>
      </c>
      <c r="J5" s="50" t="s">
        <v>178</v>
      </c>
      <c r="K5" s="50" t="s">
        <v>179</v>
      </c>
      <c r="L5" s="51">
        <v>2009</v>
      </c>
      <c r="M5" s="51">
        <v>2010</v>
      </c>
      <c r="N5" s="51">
        <v>2011</v>
      </c>
      <c r="O5" s="51">
        <v>2012</v>
      </c>
      <c r="P5" s="51">
        <v>2013</v>
      </c>
      <c r="Q5" s="51">
        <v>2014</v>
      </c>
      <c r="R5" s="51">
        <v>2015</v>
      </c>
      <c r="S5" s="51">
        <v>2016</v>
      </c>
      <c r="T5" s="51">
        <v>2017</v>
      </c>
      <c r="U5" s="51">
        <v>2018</v>
      </c>
      <c r="V5" s="51">
        <v>2019</v>
      </c>
      <c r="W5" s="52">
        <v>2020</v>
      </c>
      <c r="X5" s="52">
        <v>2021</v>
      </c>
      <c r="Y5" s="39">
        <v>2022</v>
      </c>
    </row>
    <row r="6" spans="1:26" s="60" customFormat="1" ht="12" customHeight="1" x14ac:dyDescent="0.2">
      <c r="A6" s="78"/>
      <c r="B6" s="94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55"/>
      <c r="U6" s="55"/>
      <c r="V6" s="55"/>
      <c r="W6" s="56"/>
      <c r="X6" s="57"/>
      <c r="Y6" s="42"/>
      <c r="Z6" s="61"/>
    </row>
    <row r="7" spans="1:26" s="28" customFormat="1" ht="12" customHeight="1" x14ac:dyDescent="0.2">
      <c r="A7" s="47"/>
      <c r="B7" s="47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  <c r="T7" s="106"/>
      <c r="U7" s="106"/>
      <c r="V7" s="106"/>
      <c r="W7" s="106"/>
      <c r="X7" s="106"/>
      <c r="Y7" s="107"/>
    </row>
    <row r="8" spans="1:26" s="18" customFormat="1" ht="12" customHeight="1" x14ac:dyDescent="0.2">
      <c r="A8" s="82" t="s">
        <v>0</v>
      </c>
      <c r="B8" s="82"/>
      <c r="C8" s="2">
        <f t="shared" ref="C8:X8" si="0">C10+C21+C36+C40+C50</f>
        <v>14161.6</v>
      </c>
      <c r="D8" s="2">
        <f t="shared" si="0"/>
        <v>13475.7</v>
      </c>
      <c r="E8" s="2">
        <f t="shared" si="0"/>
        <v>13439.300000000001</v>
      </c>
      <c r="F8" s="2">
        <f t="shared" si="0"/>
        <v>13912.300000000001</v>
      </c>
      <c r="G8" s="2">
        <f t="shared" si="0"/>
        <v>13719.2</v>
      </c>
      <c r="H8" s="2">
        <f t="shared" si="0"/>
        <v>13887.100000000002</v>
      </c>
      <c r="I8" s="2">
        <f t="shared" si="0"/>
        <v>13969.1</v>
      </c>
      <c r="J8" s="2">
        <f t="shared" si="0"/>
        <v>14038.9</v>
      </c>
      <c r="K8" s="2">
        <f t="shared" si="0"/>
        <v>14000</v>
      </c>
      <c r="L8" s="2">
        <f t="shared" si="0"/>
        <v>14347.2</v>
      </c>
      <c r="M8" s="2">
        <f t="shared" si="0"/>
        <v>14232.2</v>
      </c>
      <c r="N8" s="2">
        <f t="shared" si="0"/>
        <v>14115.7</v>
      </c>
      <c r="O8" s="2">
        <f t="shared" si="0"/>
        <v>14493.7</v>
      </c>
      <c r="P8" s="2">
        <f t="shared" si="0"/>
        <v>14359.300000000001</v>
      </c>
      <c r="Q8" s="2">
        <f t="shared" si="0"/>
        <v>14680.9</v>
      </c>
      <c r="R8" s="2">
        <f t="shared" si="0"/>
        <v>14266.162100000001</v>
      </c>
      <c r="S8" s="2">
        <f t="shared" si="0"/>
        <v>14458.070199999998</v>
      </c>
      <c r="T8" s="2">
        <f t="shared" si="0"/>
        <v>13944.963400000001</v>
      </c>
      <c r="U8" s="2">
        <f t="shared" si="0"/>
        <v>13719.299300000001</v>
      </c>
      <c r="V8" s="2">
        <f t="shared" si="0"/>
        <v>13943.1893</v>
      </c>
      <c r="W8" s="2">
        <f t="shared" si="0"/>
        <v>13905.962300000001</v>
      </c>
      <c r="X8" s="2">
        <f t="shared" si="0"/>
        <v>13902.521599999998</v>
      </c>
      <c r="Y8" s="2">
        <v>13861.411400000001</v>
      </c>
    </row>
    <row r="9" spans="1:26" s="18" customFormat="1" ht="12" customHeight="1" x14ac:dyDescent="0.2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6" s="19" customFormat="1" ht="12" customHeight="1" x14ac:dyDescent="0.2">
      <c r="A10" s="74" t="s">
        <v>1</v>
      </c>
      <c r="B10" s="74"/>
      <c r="C10" s="5">
        <f t="shared" ref="C10:X10" si="1">C11+C15+C19</f>
        <v>5564.2000000000007</v>
      </c>
      <c r="D10" s="5">
        <f t="shared" si="1"/>
        <v>5197.1000000000004</v>
      </c>
      <c r="E10" s="5">
        <f t="shared" si="1"/>
        <v>5218.2000000000007</v>
      </c>
      <c r="F10" s="5">
        <f t="shared" si="1"/>
        <v>5391</v>
      </c>
      <c r="G10" s="5">
        <f t="shared" si="1"/>
        <v>5321.2999999999993</v>
      </c>
      <c r="H10" s="5">
        <f t="shared" si="1"/>
        <v>5362.1</v>
      </c>
      <c r="I10" s="5">
        <f t="shared" si="1"/>
        <v>5372.5</v>
      </c>
      <c r="J10" s="5">
        <f t="shared" si="1"/>
        <v>5407.9000000000005</v>
      </c>
      <c r="K10" s="5">
        <f t="shared" si="1"/>
        <v>5372.3</v>
      </c>
      <c r="L10" s="5">
        <f t="shared" si="1"/>
        <v>5445.6</v>
      </c>
      <c r="M10" s="5">
        <f t="shared" si="1"/>
        <v>5457.6</v>
      </c>
      <c r="N10" s="5">
        <f t="shared" si="1"/>
        <v>5425.2</v>
      </c>
      <c r="O10" s="5">
        <f t="shared" si="1"/>
        <v>5519.9000000000005</v>
      </c>
      <c r="P10" s="5">
        <f t="shared" si="1"/>
        <v>5412.2</v>
      </c>
      <c r="Q10" s="5">
        <f t="shared" si="1"/>
        <v>5581.6</v>
      </c>
      <c r="R10" s="5">
        <f t="shared" si="1"/>
        <v>5463.2307999999994</v>
      </c>
      <c r="S10" s="5">
        <f t="shared" si="1"/>
        <v>5541.6968000000006</v>
      </c>
      <c r="T10" s="5">
        <f t="shared" si="1"/>
        <v>5320.3225000000002</v>
      </c>
      <c r="U10" s="5">
        <f t="shared" si="1"/>
        <v>5242.9480000000003</v>
      </c>
      <c r="V10" s="5">
        <f t="shared" si="1"/>
        <v>5260.2531000000008</v>
      </c>
      <c r="W10" s="5">
        <f t="shared" si="1"/>
        <v>5257.2870000000003</v>
      </c>
      <c r="X10" s="5">
        <f t="shared" si="1"/>
        <v>5252.5170999999991</v>
      </c>
      <c r="Y10" s="5">
        <v>5292.7541000000001</v>
      </c>
    </row>
    <row r="11" spans="1:26" s="16" customFormat="1" ht="12" customHeight="1" x14ac:dyDescent="0.2">
      <c r="A11" s="72" t="s">
        <v>2</v>
      </c>
      <c r="B11" s="72"/>
      <c r="C11" s="6">
        <f t="shared" ref="C11:X11" si="2">C12+C13+C14</f>
        <v>2521.8000000000002</v>
      </c>
      <c r="D11" s="6">
        <f t="shared" si="2"/>
        <v>2211.1</v>
      </c>
      <c r="E11" s="6">
        <f t="shared" si="2"/>
        <v>2205.5000000000005</v>
      </c>
      <c r="F11" s="6">
        <f t="shared" si="2"/>
        <v>2280.6999999999998</v>
      </c>
      <c r="G11" s="6">
        <f t="shared" si="2"/>
        <v>2182.1</v>
      </c>
      <c r="H11" s="6">
        <f t="shared" si="2"/>
        <v>2199.7000000000003</v>
      </c>
      <c r="I11" s="6">
        <f t="shared" si="2"/>
        <v>2243.8000000000002</v>
      </c>
      <c r="J11" s="6">
        <f t="shared" si="2"/>
        <v>2257.2000000000003</v>
      </c>
      <c r="K11" s="6">
        <f t="shared" si="2"/>
        <v>2244.1</v>
      </c>
      <c r="L11" s="6">
        <f t="shared" si="2"/>
        <v>2290.6000000000004</v>
      </c>
      <c r="M11" s="6">
        <f t="shared" si="2"/>
        <v>2284.1999999999998</v>
      </c>
      <c r="N11" s="6">
        <f t="shared" si="2"/>
        <v>2257.7000000000003</v>
      </c>
      <c r="O11" s="6">
        <f t="shared" si="2"/>
        <v>2313.4</v>
      </c>
      <c r="P11" s="6">
        <f t="shared" si="2"/>
        <v>2209.9</v>
      </c>
      <c r="Q11" s="6">
        <f t="shared" si="2"/>
        <v>2316.2999999999997</v>
      </c>
      <c r="R11" s="6">
        <f t="shared" si="2"/>
        <v>2231.0581999999999</v>
      </c>
      <c r="S11" s="6">
        <f t="shared" si="2"/>
        <v>2302.8578000000002</v>
      </c>
      <c r="T11" s="6">
        <f t="shared" si="2"/>
        <v>2193.4392000000003</v>
      </c>
      <c r="U11" s="6">
        <f t="shared" si="2"/>
        <v>2164.5559000000003</v>
      </c>
      <c r="V11" s="6">
        <f t="shared" si="2"/>
        <v>2145.9336000000003</v>
      </c>
      <c r="W11" s="6">
        <f t="shared" si="2"/>
        <v>2150.5536999999999</v>
      </c>
      <c r="X11" s="6">
        <f t="shared" si="2"/>
        <v>2147.1104</v>
      </c>
      <c r="Y11" s="6">
        <v>2190.1349</v>
      </c>
    </row>
    <row r="12" spans="1:26" s="16" customFormat="1" ht="12" customHeight="1" x14ac:dyDescent="0.2">
      <c r="A12" s="7"/>
      <c r="B12" s="8" t="s">
        <v>3</v>
      </c>
      <c r="C12" s="6">
        <f>C166+C167+C169+C174+C175</f>
        <v>1221.5</v>
      </c>
      <c r="D12" s="6">
        <f t="shared" ref="D12:X12" si="3">D166+D167+D169+D174+D175</f>
        <v>1177.3</v>
      </c>
      <c r="E12" s="6">
        <f t="shared" si="3"/>
        <v>1165.3000000000002</v>
      </c>
      <c r="F12" s="6">
        <f t="shared" si="3"/>
        <v>1187</v>
      </c>
      <c r="G12" s="6">
        <f t="shared" si="3"/>
        <v>1132.3</v>
      </c>
      <c r="H12" s="6">
        <f t="shared" si="3"/>
        <v>1159.0999999999999</v>
      </c>
      <c r="I12" s="6">
        <f t="shared" si="3"/>
        <v>1173.9000000000001</v>
      </c>
      <c r="J12" s="6">
        <f t="shared" si="3"/>
        <v>1178.9000000000001</v>
      </c>
      <c r="K12" s="6">
        <f t="shared" si="3"/>
        <v>1171.7</v>
      </c>
      <c r="L12" s="6">
        <f t="shared" si="3"/>
        <v>1168.7</v>
      </c>
      <c r="M12" s="6">
        <f t="shared" si="3"/>
        <v>1167.2</v>
      </c>
      <c r="N12" s="6">
        <f t="shared" si="3"/>
        <v>1137.5</v>
      </c>
      <c r="O12" s="6">
        <f t="shared" si="3"/>
        <v>1176.9000000000001</v>
      </c>
      <c r="P12" s="6">
        <f t="shared" si="3"/>
        <v>1053.4000000000001</v>
      </c>
      <c r="Q12" s="6">
        <f t="shared" si="3"/>
        <v>1166.0999999999999</v>
      </c>
      <c r="R12" s="6">
        <f t="shared" si="3"/>
        <v>1073.5052000000001</v>
      </c>
      <c r="S12" s="6">
        <f t="shared" si="3"/>
        <v>1157.4808</v>
      </c>
      <c r="T12" s="6">
        <f t="shared" si="3"/>
        <v>1086.4591</v>
      </c>
      <c r="U12" s="6">
        <f t="shared" si="3"/>
        <v>1085.4542000000001</v>
      </c>
      <c r="V12" s="6">
        <f t="shared" si="3"/>
        <v>1081.3130000000001</v>
      </c>
      <c r="W12" s="6">
        <f t="shared" si="3"/>
        <v>1110.3793999999998</v>
      </c>
      <c r="X12" s="6">
        <f t="shared" si="3"/>
        <v>1111.4298000000001</v>
      </c>
      <c r="Y12" s="6">
        <v>1111.3358000000001</v>
      </c>
    </row>
    <row r="13" spans="1:26" s="16" customFormat="1" ht="12" customHeight="1" x14ac:dyDescent="0.2">
      <c r="A13" s="7"/>
      <c r="B13" s="8" t="s">
        <v>4</v>
      </c>
      <c r="C13" s="6">
        <f>+C170</f>
        <v>1067.6000000000001</v>
      </c>
      <c r="D13" s="6">
        <f t="shared" ref="D13:X13" si="4">+D170</f>
        <v>816.9</v>
      </c>
      <c r="E13" s="6">
        <f t="shared" si="4"/>
        <v>833.80000000000007</v>
      </c>
      <c r="F13" s="6">
        <f t="shared" si="4"/>
        <v>883</v>
      </c>
      <c r="G13" s="6">
        <f t="shared" si="4"/>
        <v>842.1</v>
      </c>
      <c r="H13" s="6">
        <f t="shared" si="4"/>
        <v>832.30000000000007</v>
      </c>
      <c r="I13" s="6">
        <f t="shared" si="4"/>
        <v>856.4</v>
      </c>
      <c r="J13" s="6">
        <f t="shared" si="4"/>
        <v>864.5</v>
      </c>
      <c r="K13" s="6">
        <f t="shared" si="4"/>
        <v>853.69999999999993</v>
      </c>
      <c r="L13" s="6">
        <f t="shared" si="4"/>
        <v>893.1</v>
      </c>
      <c r="M13" s="6">
        <f t="shared" si="4"/>
        <v>888.30000000000007</v>
      </c>
      <c r="N13" s="6">
        <f t="shared" si="4"/>
        <v>879.4</v>
      </c>
      <c r="O13" s="6">
        <f t="shared" si="4"/>
        <v>896.30000000000007</v>
      </c>
      <c r="P13" s="6">
        <f t="shared" si="4"/>
        <v>910.1</v>
      </c>
      <c r="Q13" s="6">
        <f t="shared" si="4"/>
        <v>904.1</v>
      </c>
      <c r="R13" s="6">
        <f t="shared" si="4"/>
        <v>903.09400000000005</v>
      </c>
      <c r="S13" s="6">
        <f t="shared" si="4"/>
        <v>896.88850000000002</v>
      </c>
      <c r="T13" s="6">
        <f t="shared" si="4"/>
        <v>847.5992</v>
      </c>
      <c r="U13" s="6">
        <f t="shared" si="4"/>
        <v>829.30420000000004</v>
      </c>
      <c r="V13" s="6">
        <f t="shared" si="4"/>
        <v>815.58080000000007</v>
      </c>
      <c r="W13" s="6">
        <f t="shared" si="4"/>
        <v>795.41509999999994</v>
      </c>
      <c r="X13" s="6">
        <f t="shared" si="4"/>
        <v>789.67050000000006</v>
      </c>
      <c r="Y13" s="6">
        <v>831.77830000000006</v>
      </c>
    </row>
    <row r="14" spans="1:26" s="16" customFormat="1" ht="12" customHeight="1" x14ac:dyDescent="0.2">
      <c r="A14" s="7"/>
      <c r="B14" s="9" t="s">
        <v>5</v>
      </c>
      <c r="C14" s="6">
        <f>C168+C171+C172+C173</f>
        <v>232.7</v>
      </c>
      <c r="D14" s="6">
        <f t="shared" ref="D14:X14" si="5">D168+D171+D172+D173</f>
        <v>216.9</v>
      </c>
      <c r="E14" s="6">
        <f t="shared" si="5"/>
        <v>206.39999999999998</v>
      </c>
      <c r="F14" s="6">
        <f t="shared" si="5"/>
        <v>210.7</v>
      </c>
      <c r="G14" s="6">
        <f t="shared" si="5"/>
        <v>207.7</v>
      </c>
      <c r="H14" s="6">
        <f t="shared" si="5"/>
        <v>208.3</v>
      </c>
      <c r="I14" s="6">
        <f t="shared" si="5"/>
        <v>213.5</v>
      </c>
      <c r="J14" s="6">
        <f t="shared" si="5"/>
        <v>213.8</v>
      </c>
      <c r="K14" s="6">
        <f t="shared" si="5"/>
        <v>218.7</v>
      </c>
      <c r="L14" s="6">
        <f t="shared" si="5"/>
        <v>228.8</v>
      </c>
      <c r="M14" s="6">
        <f t="shared" si="5"/>
        <v>228.7</v>
      </c>
      <c r="N14" s="6">
        <f t="shared" si="5"/>
        <v>240.8</v>
      </c>
      <c r="O14" s="6">
        <f t="shared" si="5"/>
        <v>240.2</v>
      </c>
      <c r="P14" s="6">
        <f t="shared" si="5"/>
        <v>246.4</v>
      </c>
      <c r="Q14" s="6">
        <f t="shared" si="5"/>
        <v>246.1</v>
      </c>
      <c r="R14" s="6">
        <f t="shared" si="5"/>
        <v>254.45899999999997</v>
      </c>
      <c r="S14" s="6">
        <f t="shared" si="5"/>
        <v>248.48849999999999</v>
      </c>
      <c r="T14" s="6">
        <f t="shared" si="5"/>
        <v>259.3809</v>
      </c>
      <c r="U14" s="6">
        <f t="shared" si="5"/>
        <v>249.79749999999999</v>
      </c>
      <c r="V14" s="6">
        <f t="shared" si="5"/>
        <v>249.03979999999999</v>
      </c>
      <c r="W14" s="6">
        <f t="shared" si="5"/>
        <v>244.75920000000002</v>
      </c>
      <c r="X14" s="6">
        <f t="shared" si="5"/>
        <v>246.01009999999997</v>
      </c>
      <c r="Y14" s="6">
        <v>247.02080000000001</v>
      </c>
    </row>
    <row r="15" spans="1:26" s="16" customFormat="1" ht="12" customHeight="1" x14ac:dyDescent="0.2">
      <c r="A15" s="72" t="s">
        <v>6</v>
      </c>
      <c r="B15" s="72"/>
      <c r="C15" s="6">
        <f t="shared" ref="C15:X15" si="6">C16+C17+C18</f>
        <v>2405.5</v>
      </c>
      <c r="D15" s="6">
        <f t="shared" si="6"/>
        <v>2372.4</v>
      </c>
      <c r="E15" s="6">
        <f t="shared" si="6"/>
        <v>2389.1000000000004</v>
      </c>
      <c r="F15" s="6">
        <f t="shared" si="6"/>
        <v>2481.4</v>
      </c>
      <c r="G15" s="6">
        <f t="shared" si="6"/>
        <v>2486.1999999999998</v>
      </c>
      <c r="H15" s="6">
        <f t="shared" si="6"/>
        <v>2480.8000000000002</v>
      </c>
      <c r="I15" s="6">
        <f t="shared" si="6"/>
        <v>2453.6</v>
      </c>
      <c r="J15" s="6">
        <f t="shared" si="6"/>
        <v>2472.6</v>
      </c>
      <c r="K15" s="6">
        <f t="shared" si="6"/>
        <v>2461.1</v>
      </c>
      <c r="L15" s="6">
        <f t="shared" si="6"/>
        <v>2488.1999999999998</v>
      </c>
      <c r="M15" s="6">
        <f t="shared" si="6"/>
        <v>2497.1000000000004</v>
      </c>
      <c r="N15" s="6">
        <f t="shared" si="6"/>
        <v>2511.3000000000002</v>
      </c>
      <c r="O15" s="6">
        <f t="shared" si="6"/>
        <v>2544.8000000000002</v>
      </c>
      <c r="P15" s="6">
        <f t="shared" si="6"/>
        <v>2513.1</v>
      </c>
      <c r="Q15" s="6">
        <f t="shared" si="6"/>
        <v>2557.8000000000002</v>
      </c>
      <c r="R15" s="6">
        <f t="shared" si="6"/>
        <v>2543.3335999999999</v>
      </c>
      <c r="S15" s="6">
        <f t="shared" si="6"/>
        <v>2578.0790999999999</v>
      </c>
      <c r="T15" s="6">
        <f t="shared" si="6"/>
        <v>2514.9803000000002</v>
      </c>
      <c r="U15" s="6">
        <f t="shared" si="6"/>
        <v>2464.1226000000001</v>
      </c>
      <c r="V15" s="6">
        <f t="shared" si="6"/>
        <v>2492.4767000000002</v>
      </c>
      <c r="W15" s="6">
        <f t="shared" si="6"/>
        <v>2469.1329000000001</v>
      </c>
      <c r="X15" s="6">
        <f t="shared" si="6"/>
        <v>2489.1612999999998</v>
      </c>
      <c r="Y15" s="6">
        <v>2494.8879999999999</v>
      </c>
    </row>
    <row r="16" spans="1:26" s="16" customFormat="1" ht="12" customHeight="1" x14ac:dyDescent="0.2">
      <c r="A16" s="7"/>
      <c r="B16" s="8" t="s">
        <v>7</v>
      </c>
      <c r="C16" s="6">
        <f>+C162</f>
        <v>1083.8</v>
      </c>
      <c r="D16" s="6">
        <f t="shared" ref="D16:X16" si="7">+D162</f>
        <v>1057.8</v>
      </c>
      <c r="E16" s="6">
        <f t="shared" si="7"/>
        <v>1055.9000000000001</v>
      </c>
      <c r="F16" s="6">
        <f t="shared" si="7"/>
        <v>1071.7</v>
      </c>
      <c r="G16" s="6">
        <f t="shared" si="7"/>
        <v>1083.5999999999999</v>
      </c>
      <c r="H16" s="6">
        <f t="shared" si="7"/>
        <v>1096.3</v>
      </c>
      <c r="I16" s="6">
        <f t="shared" si="7"/>
        <v>1080.5</v>
      </c>
      <c r="J16" s="6">
        <f t="shared" si="7"/>
        <v>1098.8</v>
      </c>
      <c r="K16" s="6">
        <f t="shared" si="7"/>
        <v>1100.0999999999999</v>
      </c>
      <c r="L16" s="6">
        <f t="shared" si="7"/>
        <v>1100</v>
      </c>
      <c r="M16" s="6">
        <f t="shared" si="7"/>
        <v>1096.4000000000001</v>
      </c>
      <c r="N16" s="6">
        <f t="shared" si="7"/>
        <v>1125.8</v>
      </c>
      <c r="O16" s="6">
        <f t="shared" si="7"/>
        <v>1108.5999999999999</v>
      </c>
      <c r="P16" s="6">
        <f t="shared" si="7"/>
        <v>1107.0999999999999</v>
      </c>
      <c r="Q16" s="6">
        <f t="shared" si="7"/>
        <v>1092.3</v>
      </c>
      <c r="R16" s="6">
        <f t="shared" si="7"/>
        <v>1091.2117000000001</v>
      </c>
      <c r="S16" s="6">
        <f t="shared" si="7"/>
        <v>1084.6055999999999</v>
      </c>
      <c r="T16" s="6">
        <f t="shared" si="7"/>
        <v>1049.6303</v>
      </c>
      <c r="U16" s="6">
        <f t="shared" si="7"/>
        <v>1037.6873000000001</v>
      </c>
      <c r="V16" s="6">
        <f t="shared" si="7"/>
        <v>1029.5172</v>
      </c>
      <c r="W16" s="6">
        <f t="shared" si="7"/>
        <v>1011.3324</v>
      </c>
      <c r="X16" s="6">
        <f t="shared" si="7"/>
        <v>1017.2216000000001</v>
      </c>
      <c r="Y16" s="6">
        <v>1024.8988999999999</v>
      </c>
    </row>
    <row r="17" spans="1:25" s="16" customFormat="1" ht="12" customHeight="1" x14ac:dyDescent="0.2">
      <c r="A17" s="7"/>
      <c r="B17" s="8" t="s">
        <v>8</v>
      </c>
      <c r="C17" s="6">
        <f>+C161</f>
        <v>796.6</v>
      </c>
      <c r="D17" s="6">
        <f t="shared" ref="D17:X17" si="8">+D161</f>
        <v>799.2</v>
      </c>
      <c r="E17" s="6">
        <f t="shared" si="8"/>
        <v>807.7</v>
      </c>
      <c r="F17" s="6">
        <f t="shared" si="8"/>
        <v>843.1</v>
      </c>
      <c r="G17" s="6">
        <f t="shared" si="8"/>
        <v>850.5</v>
      </c>
      <c r="H17" s="6">
        <f t="shared" si="8"/>
        <v>838</v>
      </c>
      <c r="I17" s="6">
        <f t="shared" si="8"/>
        <v>827.3</v>
      </c>
      <c r="J17" s="6">
        <f t="shared" si="8"/>
        <v>811.9</v>
      </c>
      <c r="K17" s="6">
        <f t="shared" si="8"/>
        <v>821.3</v>
      </c>
      <c r="L17" s="6">
        <f t="shared" si="8"/>
        <v>832.4</v>
      </c>
      <c r="M17" s="6">
        <f t="shared" si="8"/>
        <v>833.5</v>
      </c>
      <c r="N17" s="6">
        <f t="shared" si="8"/>
        <v>821.2</v>
      </c>
      <c r="O17" s="6">
        <f t="shared" si="8"/>
        <v>850.2</v>
      </c>
      <c r="P17" s="6">
        <f t="shared" si="8"/>
        <v>851.6</v>
      </c>
      <c r="Q17" s="6">
        <f t="shared" si="8"/>
        <v>855.5</v>
      </c>
      <c r="R17" s="6">
        <f t="shared" si="8"/>
        <v>844.28530000000001</v>
      </c>
      <c r="S17" s="6">
        <f t="shared" si="8"/>
        <v>871.07389999999998</v>
      </c>
      <c r="T17" s="6">
        <f t="shared" si="8"/>
        <v>824.80460000000005</v>
      </c>
      <c r="U17" s="6">
        <f t="shared" si="8"/>
        <v>799.36770000000001</v>
      </c>
      <c r="V17" s="6">
        <f t="shared" si="8"/>
        <v>815.76820000000009</v>
      </c>
      <c r="W17" s="6">
        <f t="shared" si="8"/>
        <v>819.8746000000001</v>
      </c>
      <c r="X17" s="6">
        <f t="shared" si="8"/>
        <v>818.29910000000007</v>
      </c>
      <c r="Y17" s="6">
        <v>819.31579999999997</v>
      </c>
    </row>
    <row r="18" spans="1:25" s="16" customFormat="1" ht="12" customHeight="1" x14ac:dyDescent="0.2">
      <c r="A18" s="10"/>
      <c r="B18" s="8" t="s">
        <v>9</v>
      </c>
      <c r="C18" s="6">
        <f>C163</f>
        <v>525.1</v>
      </c>
      <c r="D18" s="6">
        <f t="shared" ref="D18:X18" si="9">D163</f>
        <v>515.4</v>
      </c>
      <c r="E18" s="6">
        <f t="shared" si="9"/>
        <v>525.5</v>
      </c>
      <c r="F18" s="6">
        <f t="shared" si="9"/>
        <v>566.6</v>
      </c>
      <c r="G18" s="6">
        <f t="shared" si="9"/>
        <v>552.1</v>
      </c>
      <c r="H18" s="6">
        <f t="shared" si="9"/>
        <v>546.5</v>
      </c>
      <c r="I18" s="6">
        <f t="shared" si="9"/>
        <v>545.79999999999995</v>
      </c>
      <c r="J18" s="6">
        <f t="shared" si="9"/>
        <v>561.9</v>
      </c>
      <c r="K18" s="6">
        <f t="shared" si="9"/>
        <v>539.70000000000005</v>
      </c>
      <c r="L18" s="6">
        <f t="shared" si="9"/>
        <v>555.79999999999995</v>
      </c>
      <c r="M18" s="6">
        <f t="shared" si="9"/>
        <v>567.20000000000005</v>
      </c>
      <c r="N18" s="6">
        <f t="shared" si="9"/>
        <v>564.29999999999995</v>
      </c>
      <c r="O18" s="6">
        <f t="shared" si="9"/>
        <v>586</v>
      </c>
      <c r="P18" s="6">
        <f t="shared" si="9"/>
        <v>554.4</v>
      </c>
      <c r="Q18" s="6">
        <f t="shared" si="9"/>
        <v>610</v>
      </c>
      <c r="R18" s="6">
        <f t="shared" si="9"/>
        <v>607.83660000000009</v>
      </c>
      <c r="S18" s="6">
        <f t="shared" si="9"/>
        <v>622.39959999999996</v>
      </c>
      <c r="T18" s="6">
        <f t="shared" si="9"/>
        <v>640.54539999999997</v>
      </c>
      <c r="U18" s="6">
        <f t="shared" si="9"/>
        <v>627.06759999999997</v>
      </c>
      <c r="V18" s="6">
        <f t="shared" si="9"/>
        <v>647.19129999999996</v>
      </c>
      <c r="W18" s="6">
        <f t="shared" si="9"/>
        <v>637.92589999999996</v>
      </c>
      <c r="X18" s="6">
        <f t="shared" si="9"/>
        <v>653.64059999999995</v>
      </c>
      <c r="Y18" s="6">
        <v>650.67330000000004</v>
      </c>
    </row>
    <row r="19" spans="1:25" s="16" customFormat="1" ht="12" customHeight="1" x14ac:dyDescent="0.2">
      <c r="A19" s="73" t="s">
        <v>10</v>
      </c>
      <c r="B19" s="73"/>
      <c r="C19" s="11">
        <f>C157+C158</f>
        <v>636.90000000000009</v>
      </c>
      <c r="D19" s="11">
        <f t="shared" ref="D19:X19" si="10">D157+D158</f>
        <v>613.6</v>
      </c>
      <c r="E19" s="11">
        <f t="shared" si="10"/>
        <v>623.59999999999991</v>
      </c>
      <c r="F19" s="11">
        <f t="shared" si="10"/>
        <v>628.9</v>
      </c>
      <c r="G19" s="11">
        <f t="shared" si="10"/>
        <v>653</v>
      </c>
      <c r="H19" s="11">
        <f t="shared" si="10"/>
        <v>681.59999999999991</v>
      </c>
      <c r="I19" s="11">
        <f t="shared" si="10"/>
        <v>675.10000000000014</v>
      </c>
      <c r="J19" s="11">
        <f t="shared" si="10"/>
        <v>678.1</v>
      </c>
      <c r="K19" s="11">
        <f t="shared" si="10"/>
        <v>667.1</v>
      </c>
      <c r="L19" s="11">
        <f t="shared" si="10"/>
        <v>666.8</v>
      </c>
      <c r="M19" s="11">
        <f t="shared" si="10"/>
        <v>676.3</v>
      </c>
      <c r="N19" s="11">
        <f t="shared" si="10"/>
        <v>656.2</v>
      </c>
      <c r="O19" s="11">
        <f t="shared" si="10"/>
        <v>661.7</v>
      </c>
      <c r="P19" s="11">
        <f t="shared" si="10"/>
        <v>689.2</v>
      </c>
      <c r="Q19" s="11">
        <f t="shared" si="10"/>
        <v>707.5</v>
      </c>
      <c r="R19" s="11">
        <f t="shared" si="10"/>
        <v>688.83900000000006</v>
      </c>
      <c r="S19" s="11">
        <f t="shared" si="10"/>
        <v>660.75990000000002</v>
      </c>
      <c r="T19" s="11">
        <f t="shared" si="10"/>
        <v>611.90300000000002</v>
      </c>
      <c r="U19" s="11">
        <f t="shared" si="10"/>
        <v>614.26949999999999</v>
      </c>
      <c r="V19" s="11">
        <f t="shared" si="10"/>
        <v>621.84280000000001</v>
      </c>
      <c r="W19" s="11">
        <f t="shared" si="10"/>
        <v>637.60040000000004</v>
      </c>
      <c r="X19" s="11">
        <f t="shared" si="10"/>
        <v>616.24540000000002</v>
      </c>
      <c r="Y19" s="11">
        <v>607.73120000000006</v>
      </c>
    </row>
    <row r="20" spans="1:25" s="16" customFormat="1" ht="12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9" customFormat="1" ht="12" customHeight="1" x14ac:dyDescent="0.2">
      <c r="A21" s="74" t="s">
        <v>11</v>
      </c>
      <c r="B21" s="74"/>
      <c r="C21" s="5">
        <f t="shared" ref="C21:X21" si="11">C22+C23+C24+C27+C30+C31</f>
        <v>2831.1</v>
      </c>
      <c r="D21" s="5">
        <f t="shared" si="11"/>
        <v>2820.1</v>
      </c>
      <c r="E21" s="5">
        <f t="shared" si="11"/>
        <v>2858.8</v>
      </c>
      <c r="F21" s="5">
        <f t="shared" si="11"/>
        <v>2910.2</v>
      </c>
      <c r="G21" s="5">
        <f t="shared" si="11"/>
        <v>2933.2</v>
      </c>
      <c r="H21" s="5">
        <f t="shared" si="11"/>
        <v>2986.3999999999996</v>
      </c>
      <c r="I21" s="5">
        <f t="shared" si="11"/>
        <v>3057.2</v>
      </c>
      <c r="J21" s="5">
        <f t="shared" si="11"/>
        <v>3115.1</v>
      </c>
      <c r="K21" s="5">
        <f t="shared" si="11"/>
        <v>3177</v>
      </c>
      <c r="L21" s="5">
        <f t="shared" si="11"/>
        <v>3265.9</v>
      </c>
      <c r="M21" s="5">
        <f t="shared" si="11"/>
        <v>3234</v>
      </c>
      <c r="N21" s="5">
        <f t="shared" si="11"/>
        <v>3149.8</v>
      </c>
      <c r="O21" s="5">
        <f t="shared" si="11"/>
        <v>3314.8</v>
      </c>
      <c r="P21" s="5">
        <f t="shared" si="11"/>
        <v>3297.2000000000003</v>
      </c>
      <c r="Q21" s="5">
        <f t="shared" si="11"/>
        <v>3306.2</v>
      </c>
      <c r="R21" s="5">
        <f t="shared" si="11"/>
        <v>3084.5392000000002</v>
      </c>
      <c r="S21" s="5">
        <f t="shared" si="11"/>
        <v>3028.0774000000001</v>
      </c>
      <c r="T21" s="5">
        <f t="shared" si="11"/>
        <v>2874.8404</v>
      </c>
      <c r="U21" s="5">
        <f t="shared" si="11"/>
        <v>2886.4169000000002</v>
      </c>
      <c r="V21" s="5">
        <f t="shared" si="11"/>
        <v>3085.9628000000002</v>
      </c>
      <c r="W21" s="5">
        <f t="shared" si="11"/>
        <v>3091.4148</v>
      </c>
      <c r="X21" s="5">
        <f t="shared" si="11"/>
        <v>3076.0383000000002</v>
      </c>
      <c r="Y21" s="5">
        <v>3039.7470000000003</v>
      </c>
    </row>
    <row r="22" spans="1:25" s="16" customFormat="1" ht="12" customHeight="1" x14ac:dyDescent="0.2">
      <c r="A22" s="72" t="s">
        <v>12</v>
      </c>
      <c r="B22" s="72"/>
      <c r="C22" s="6">
        <f t="shared" ref="C22:X22" si="12">C118+C119+C120+C126+C127+C129+C130+C132+C133</f>
        <v>524</v>
      </c>
      <c r="D22" s="6">
        <f t="shared" si="12"/>
        <v>518</v>
      </c>
      <c r="E22" s="6">
        <f t="shared" si="12"/>
        <v>516.00000000000011</v>
      </c>
      <c r="F22" s="6">
        <f t="shared" si="12"/>
        <v>528.50000000000011</v>
      </c>
      <c r="G22" s="6">
        <f t="shared" si="12"/>
        <v>533.29999999999995</v>
      </c>
      <c r="H22" s="6">
        <f t="shared" si="12"/>
        <v>539.29999999999995</v>
      </c>
      <c r="I22" s="6">
        <f t="shared" si="12"/>
        <v>536.30000000000007</v>
      </c>
      <c r="J22" s="6">
        <f t="shared" si="12"/>
        <v>554.6</v>
      </c>
      <c r="K22" s="6">
        <f t="shared" si="12"/>
        <v>541.29999999999995</v>
      </c>
      <c r="L22" s="6">
        <f t="shared" si="12"/>
        <v>572.19999999999993</v>
      </c>
      <c r="M22" s="6">
        <f t="shared" si="12"/>
        <v>572.6</v>
      </c>
      <c r="N22" s="6">
        <f t="shared" si="12"/>
        <v>570.49999999999989</v>
      </c>
      <c r="O22" s="6">
        <f t="shared" si="12"/>
        <v>578.29999999999995</v>
      </c>
      <c r="P22" s="6">
        <f t="shared" si="12"/>
        <v>569.9</v>
      </c>
      <c r="Q22" s="6">
        <f t="shared" si="12"/>
        <v>552</v>
      </c>
      <c r="R22" s="6">
        <f t="shared" si="12"/>
        <v>541.95399999999995</v>
      </c>
      <c r="S22" s="6">
        <f t="shared" si="12"/>
        <v>546.78819999999996</v>
      </c>
      <c r="T22" s="6">
        <f t="shared" si="12"/>
        <v>539.16319999999996</v>
      </c>
      <c r="U22" s="6">
        <f t="shared" si="12"/>
        <v>543.16989999999998</v>
      </c>
      <c r="V22" s="6">
        <f t="shared" si="12"/>
        <v>558.13570000000004</v>
      </c>
      <c r="W22" s="6">
        <f t="shared" si="12"/>
        <v>540.42990000000009</v>
      </c>
      <c r="X22" s="6">
        <f t="shared" si="12"/>
        <v>539.78610000000003</v>
      </c>
      <c r="Y22" s="6">
        <v>537.78589999999997</v>
      </c>
    </row>
    <row r="23" spans="1:25" s="16" customFormat="1" ht="12" customHeight="1" x14ac:dyDescent="0.2">
      <c r="A23" s="72" t="s">
        <v>13</v>
      </c>
      <c r="B23" s="72"/>
      <c r="C23" s="6">
        <f t="shared" ref="C23:X23" si="13">C123</f>
        <v>241.5</v>
      </c>
      <c r="D23" s="6">
        <f t="shared" si="13"/>
        <v>226.9</v>
      </c>
      <c r="E23" s="6">
        <f t="shared" si="13"/>
        <v>235.8</v>
      </c>
      <c r="F23" s="6">
        <f t="shared" si="13"/>
        <v>234.1</v>
      </c>
      <c r="G23" s="6">
        <f t="shared" si="13"/>
        <v>234.7</v>
      </c>
      <c r="H23" s="6">
        <f t="shared" si="13"/>
        <v>245</v>
      </c>
      <c r="I23" s="6">
        <f t="shared" si="13"/>
        <v>242.5</v>
      </c>
      <c r="J23" s="6">
        <f t="shared" si="13"/>
        <v>235.8</v>
      </c>
      <c r="K23" s="6">
        <f t="shared" si="13"/>
        <v>234.4</v>
      </c>
      <c r="L23" s="6">
        <f t="shared" si="13"/>
        <v>244.7</v>
      </c>
      <c r="M23" s="6">
        <f t="shared" si="13"/>
        <v>257.5</v>
      </c>
      <c r="N23" s="6">
        <f t="shared" si="13"/>
        <v>263.8</v>
      </c>
      <c r="O23" s="6">
        <f t="shared" si="13"/>
        <v>266.7</v>
      </c>
      <c r="P23" s="6">
        <f t="shared" si="13"/>
        <v>266.7</v>
      </c>
      <c r="Q23" s="6">
        <f t="shared" si="13"/>
        <v>270.60000000000002</v>
      </c>
      <c r="R23" s="6">
        <f t="shared" si="13"/>
        <v>262.48220000000003</v>
      </c>
      <c r="S23" s="6">
        <f t="shared" si="13"/>
        <v>264.51439999999997</v>
      </c>
      <c r="T23" s="6">
        <f t="shared" si="13"/>
        <v>248.96439999999998</v>
      </c>
      <c r="U23" s="6">
        <f t="shared" si="13"/>
        <v>249.13229999999999</v>
      </c>
      <c r="V23" s="6">
        <f t="shared" si="13"/>
        <v>244.965</v>
      </c>
      <c r="W23" s="6">
        <f t="shared" si="13"/>
        <v>258.0763</v>
      </c>
      <c r="X23" s="6">
        <f t="shared" si="13"/>
        <v>234.41970000000001</v>
      </c>
      <c r="Y23" s="6">
        <v>239.7877</v>
      </c>
    </row>
    <row r="24" spans="1:25" s="16" customFormat="1" ht="12" customHeight="1" x14ac:dyDescent="0.2">
      <c r="A24" s="72" t="s">
        <v>14</v>
      </c>
      <c r="B24" s="72"/>
      <c r="C24" s="6">
        <f t="shared" ref="C24:X24" si="14">C25+C26</f>
        <v>735.8</v>
      </c>
      <c r="D24" s="6">
        <f t="shared" si="14"/>
        <v>725</v>
      </c>
      <c r="E24" s="6">
        <f t="shared" si="14"/>
        <v>737.69999999999993</v>
      </c>
      <c r="F24" s="6">
        <f t="shared" si="14"/>
        <v>768.8</v>
      </c>
      <c r="G24" s="6">
        <f t="shared" si="14"/>
        <v>748.2</v>
      </c>
      <c r="H24" s="6">
        <f t="shared" si="14"/>
        <v>764</v>
      </c>
      <c r="I24" s="6">
        <f t="shared" si="14"/>
        <v>770.39999999999986</v>
      </c>
      <c r="J24" s="6">
        <f t="shared" si="14"/>
        <v>740.3</v>
      </c>
      <c r="K24" s="6">
        <f t="shared" si="14"/>
        <v>755.69999999999993</v>
      </c>
      <c r="L24" s="6">
        <f t="shared" si="14"/>
        <v>758.69999999999993</v>
      </c>
      <c r="M24" s="6">
        <f t="shared" si="14"/>
        <v>749.3</v>
      </c>
      <c r="N24" s="6">
        <f t="shared" si="14"/>
        <v>731.5</v>
      </c>
      <c r="O24" s="6">
        <f t="shared" si="14"/>
        <v>735.5</v>
      </c>
      <c r="P24" s="6">
        <f t="shared" si="14"/>
        <v>716.9</v>
      </c>
      <c r="Q24" s="6">
        <f t="shared" si="14"/>
        <v>716.99999999999989</v>
      </c>
      <c r="R24" s="6">
        <f t="shared" si="14"/>
        <v>696.33519999999999</v>
      </c>
      <c r="S24" s="6">
        <f t="shared" si="14"/>
        <v>697.7011</v>
      </c>
      <c r="T24" s="6">
        <f t="shared" si="14"/>
        <v>651.41300000000001</v>
      </c>
      <c r="U24" s="6">
        <f t="shared" si="14"/>
        <v>643.6327</v>
      </c>
      <c r="V24" s="6">
        <f t="shared" si="14"/>
        <v>626.40419999999995</v>
      </c>
      <c r="W24" s="6">
        <f t="shared" si="14"/>
        <v>607.1671</v>
      </c>
      <c r="X24" s="6">
        <f t="shared" si="14"/>
        <v>585.78890000000001</v>
      </c>
      <c r="Y24" s="6">
        <v>553.25409999999999</v>
      </c>
    </row>
    <row r="25" spans="1:25" s="16" customFormat="1" ht="12" customHeight="1" x14ac:dyDescent="0.2">
      <c r="A25" s="12"/>
      <c r="B25" s="8" t="s">
        <v>15</v>
      </c>
      <c r="C25" s="6">
        <f>+C128+C136</f>
        <v>366.8</v>
      </c>
      <c r="D25" s="6">
        <f t="shared" ref="D25:X25" si="15">+D128+D136</f>
        <v>362.3</v>
      </c>
      <c r="E25" s="6">
        <f t="shared" si="15"/>
        <v>358.2</v>
      </c>
      <c r="F25" s="6">
        <f t="shared" si="15"/>
        <v>364</v>
      </c>
      <c r="G25" s="6">
        <f t="shared" si="15"/>
        <v>368.29999999999995</v>
      </c>
      <c r="H25" s="6">
        <f t="shared" si="15"/>
        <v>372.79999999999995</v>
      </c>
      <c r="I25" s="6">
        <f t="shared" si="15"/>
        <v>370.79999999999995</v>
      </c>
      <c r="J25" s="6">
        <f t="shared" si="15"/>
        <v>355.9</v>
      </c>
      <c r="K25" s="6">
        <f t="shared" si="15"/>
        <v>366.59999999999997</v>
      </c>
      <c r="L25" s="6">
        <f t="shared" si="15"/>
        <v>356.09999999999997</v>
      </c>
      <c r="M25" s="6">
        <f t="shared" si="15"/>
        <v>349.1</v>
      </c>
      <c r="N25" s="6">
        <f t="shared" si="15"/>
        <v>349</v>
      </c>
      <c r="O25" s="6">
        <f t="shared" si="15"/>
        <v>345.90000000000003</v>
      </c>
      <c r="P25" s="6">
        <f t="shared" si="15"/>
        <v>334.9</v>
      </c>
      <c r="Q25" s="6">
        <f t="shared" si="15"/>
        <v>331.79999999999995</v>
      </c>
      <c r="R25" s="6">
        <f t="shared" si="15"/>
        <v>320.88019999999995</v>
      </c>
      <c r="S25" s="6">
        <f t="shared" si="15"/>
        <v>322.23500000000001</v>
      </c>
      <c r="T25" s="6">
        <f t="shared" si="15"/>
        <v>290.01619999999997</v>
      </c>
      <c r="U25" s="6">
        <f t="shared" si="15"/>
        <v>284.84530000000001</v>
      </c>
      <c r="V25" s="6">
        <f t="shared" si="15"/>
        <v>283.63670000000002</v>
      </c>
      <c r="W25" s="6">
        <f t="shared" si="15"/>
        <v>274.07749999999999</v>
      </c>
      <c r="X25" s="6">
        <f t="shared" si="15"/>
        <v>339.63850000000002</v>
      </c>
      <c r="Y25" s="6">
        <v>331.83539999999999</v>
      </c>
    </row>
    <row r="26" spans="1:25" s="16" customFormat="1" ht="12" customHeight="1" x14ac:dyDescent="0.2">
      <c r="A26" s="10"/>
      <c r="B26" s="8" t="s">
        <v>16</v>
      </c>
      <c r="C26" s="6">
        <f t="shared" ref="C26:X26" si="16">C122+C124+C125+C134</f>
        <v>369</v>
      </c>
      <c r="D26" s="6">
        <f t="shared" si="16"/>
        <v>362.69999999999993</v>
      </c>
      <c r="E26" s="6">
        <f t="shared" si="16"/>
        <v>379.49999999999994</v>
      </c>
      <c r="F26" s="6">
        <f t="shared" si="16"/>
        <v>404.8</v>
      </c>
      <c r="G26" s="6">
        <f t="shared" si="16"/>
        <v>379.90000000000003</v>
      </c>
      <c r="H26" s="6">
        <f t="shared" si="16"/>
        <v>391.2</v>
      </c>
      <c r="I26" s="6">
        <f t="shared" si="16"/>
        <v>399.59999999999997</v>
      </c>
      <c r="J26" s="6">
        <f t="shared" si="16"/>
        <v>384.40000000000003</v>
      </c>
      <c r="K26" s="6">
        <f t="shared" si="16"/>
        <v>389.09999999999997</v>
      </c>
      <c r="L26" s="6">
        <f t="shared" si="16"/>
        <v>402.59999999999997</v>
      </c>
      <c r="M26" s="6">
        <f t="shared" si="16"/>
        <v>400.2</v>
      </c>
      <c r="N26" s="6">
        <f t="shared" si="16"/>
        <v>382.5</v>
      </c>
      <c r="O26" s="6">
        <f t="shared" si="16"/>
        <v>389.6</v>
      </c>
      <c r="P26" s="6">
        <f t="shared" si="16"/>
        <v>382</v>
      </c>
      <c r="Q26" s="6">
        <f t="shared" si="16"/>
        <v>385.19999999999993</v>
      </c>
      <c r="R26" s="6">
        <f t="shared" si="16"/>
        <v>375.45499999999998</v>
      </c>
      <c r="S26" s="6">
        <f t="shared" si="16"/>
        <v>375.46610000000004</v>
      </c>
      <c r="T26" s="6">
        <f t="shared" si="16"/>
        <v>361.39679999999998</v>
      </c>
      <c r="U26" s="6">
        <f t="shared" si="16"/>
        <v>358.78739999999999</v>
      </c>
      <c r="V26" s="6">
        <f t="shared" si="16"/>
        <v>342.76749999999998</v>
      </c>
      <c r="W26" s="6">
        <f t="shared" si="16"/>
        <v>333.08960000000002</v>
      </c>
      <c r="X26" s="6">
        <f t="shared" si="16"/>
        <v>246.15040000000002</v>
      </c>
      <c r="Y26" s="6">
        <v>221.4187</v>
      </c>
    </row>
    <row r="27" spans="1:25" s="16" customFormat="1" ht="12" customHeight="1" x14ac:dyDescent="0.2">
      <c r="A27" s="72" t="s">
        <v>17</v>
      </c>
      <c r="B27" s="72"/>
      <c r="C27" s="6">
        <f t="shared" ref="C27:X27" si="17">C28+C29</f>
        <v>206.20000000000002</v>
      </c>
      <c r="D27" s="6">
        <f t="shared" si="17"/>
        <v>216.6</v>
      </c>
      <c r="E27" s="6">
        <f t="shared" si="17"/>
        <v>220.60000000000002</v>
      </c>
      <c r="F27" s="6">
        <f t="shared" si="17"/>
        <v>201.2</v>
      </c>
      <c r="G27" s="6">
        <f t="shared" si="17"/>
        <v>183.2</v>
      </c>
      <c r="H27" s="6">
        <f t="shared" si="17"/>
        <v>168.5</v>
      </c>
      <c r="I27" s="6">
        <f t="shared" si="17"/>
        <v>166.5</v>
      </c>
      <c r="J27" s="6">
        <f t="shared" si="17"/>
        <v>189.5</v>
      </c>
      <c r="K27" s="6">
        <f t="shared" si="17"/>
        <v>196.3</v>
      </c>
      <c r="L27" s="6">
        <f t="shared" si="17"/>
        <v>219.2</v>
      </c>
      <c r="M27" s="6">
        <f t="shared" si="17"/>
        <v>218.10000000000002</v>
      </c>
      <c r="N27" s="6">
        <f t="shared" si="17"/>
        <v>222.2</v>
      </c>
      <c r="O27" s="6">
        <f t="shared" si="17"/>
        <v>217.8</v>
      </c>
      <c r="P27" s="6">
        <f t="shared" si="17"/>
        <v>229.7</v>
      </c>
      <c r="Q27" s="6">
        <f t="shared" si="17"/>
        <v>245.2</v>
      </c>
      <c r="R27" s="6">
        <f t="shared" si="17"/>
        <v>238.22829999999999</v>
      </c>
      <c r="S27" s="6">
        <f t="shared" si="17"/>
        <v>224.03030000000001</v>
      </c>
      <c r="T27" s="6">
        <f t="shared" si="17"/>
        <v>219.38560000000001</v>
      </c>
      <c r="U27" s="6">
        <f t="shared" si="17"/>
        <v>213.5849</v>
      </c>
      <c r="V27" s="6">
        <f t="shared" si="17"/>
        <v>209.78109999999998</v>
      </c>
      <c r="W27" s="6">
        <f t="shared" si="17"/>
        <v>216.71789999999999</v>
      </c>
      <c r="X27" s="6">
        <f t="shared" si="17"/>
        <v>230.99559999999997</v>
      </c>
      <c r="Y27" s="6">
        <v>218.91839999999999</v>
      </c>
    </row>
    <row r="28" spans="1:25" s="16" customFormat="1" ht="12" customHeight="1" x14ac:dyDescent="0.2">
      <c r="A28" s="12"/>
      <c r="B28" s="8" t="s">
        <v>18</v>
      </c>
      <c r="C28" s="6">
        <f t="shared" ref="C28:X28" si="18">+C121</f>
        <v>128.80000000000001</v>
      </c>
      <c r="D28" s="6">
        <f t="shared" si="18"/>
        <v>143</v>
      </c>
      <c r="E28" s="6">
        <f t="shared" si="18"/>
        <v>143.4</v>
      </c>
      <c r="F28" s="6">
        <f t="shared" si="18"/>
        <v>132.4</v>
      </c>
      <c r="G28" s="6">
        <f t="shared" si="18"/>
        <v>128.9</v>
      </c>
      <c r="H28" s="6">
        <f t="shared" si="18"/>
        <v>130.19999999999999</v>
      </c>
      <c r="I28" s="6">
        <f t="shared" si="18"/>
        <v>128.30000000000001</v>
      </c>
      <c r="J28" s="6">
        <f t="shared" si="18"/>
        <v>127</v>
      </c>
      <c r="K28" s="6">
        <f t="shared" si="18"/>
        <v>153.5</v>
      </c>
      <c r="L28" s="6">
        <f t="shared" si="18"/>
        <v>167.2</v>
      </c>
      <c r="M28" s="6">
        <f t="shared" si="18"/>
        <v>166.9</v>
      </c>
      <c r="N28" s="6">
        <f t="shared" si="18"/>
        <v>174</v>
      </c>
      <c r="O28" s="6">
        <f t="shared" si="18"/>
        <v>172.5</v>
      </c>
      <c r="P28" s="6">
        <f t="shared" si="18"/>
        <v>185.5</v>
      </c>
      <c r="Q28" s="6">
        <f t="shared" si="18"/>
        <v>190.7</v>
      </c>
      <c r="R28" s="6">
        <f t="shared" si="18"/>
        <v>172.17230000000001</v>
      </c>
      <c r="S28" s="6">
        <f t="shared" si="18"/>
        <v>165.74040000000002</v>
      </c>
      <c r="T28" s="6">
        <f t="shared" si="18"/>
        <v>166.0224</v>
      </c>
      <c r="U28" s="6">
        <f t="shared" si="18"/>
        <v>158.50389999999999</v>
      </c>
      <c r="V28" s="6">
        <f t="shared" si="18"/>
        <v>158.44399999999999</v>
      </c>
      <c r="W28" s="6">
        <f t="shared" si="18"/>
        <v>158.73419999999999</v>
      </c>
      <c r="X28" s="6">
        <f t="shared" si="18"/>
        <v>171.75979999999998</v>
      </c>
      <c r="Y28" s="6">
        <v>159.82640000000001</v>
      </c>
    </row>
    <row r="29" spans="1:25" s="16" customFormat="1" ht="12" customHeight="1" x14ac:dyDescent="0.2">
      <c r="A29" s="10"/>
      <c r="B29" s="8" t="s">
        <v>19</v>
      </c>
      <c r="C29" s="6">
        <f t="shared" ref="C29:X29" si="19">C135</f>
        <v>77.400000000000006</v>
      </c>
      <c r="D29" s="6">
        <f t="shared" si="19"/>
        <v>73.599999999999994</v>
      </c>
      <c r="E29" s="6">
        <f t="shared" si="19"/>
        <v>77.2</v>
      </c>
      <c r="F29" s="6">
        <f t="shared" si="19"/>
        <v>68.8</v>
      </c>
      <c r="G29" s="6">
        <f t="shared" si="19"/>
        <v>54.3</v>
      </c>
      <c r="H29" s="6">
        <f t="shared" si="19"/>
        <v>38.299999999999997</v>
      </c>
      <c r="I29" s="6">
        <f t="shared" si="19"/>
        <v>38.200000000000003</v>
      </c>
      <c r="J29" s="6">
        <f t="shared" si="19"/>
        <v>62.5</v>
      </c>
      <c r="K29" s="6">
        <f t="shared" si="19"/>
        <v>42.8</v>
      </c>
      <c r="L29" s="6">
        <f t="shared" si="19"/>
        <v>52</v>
      </c>
      <c r="M29" s="6">
        <f t="shared" si="19"/>
        <v>51.2</v>
      </c>
      <c r="N29" s="6">
        <f t="shared" si="19"/>
        <v>48.2</v>
      </c>
      <c r="O29" s="6">
        <f t="shared" si="19"/>
        <v>45.3</v>
      </c>
      <c r="P29" s="6">
        <f t="shared" si="19"/>
        <v>44.2</v>
      </c>
      <c r="Q29" s="6">
        <f t="shared" si="19"/>
        <v>54.5</v>
      </c>
      <c r="R29" s="6">
        <f t="shared" si="19"/>
        <v>66.055999999999997</v>
      </c>
      <c r="S29" s="6">
        <f t="shared" si="19"/>
        <v>58.289899999999996</v>
      </c>
      <c r="T29" s="6">
        <f t="shared" si="19"/>
        <v>53.363199999999999</v>
      </c>
      <c r="U29" s="6">
        <f t="shared" si="19"/>
        <v>55.081000000000003</v>
      </c>
      <c r="V29" s="6">
        <f t="shared" si="19"/>
        <v>51.3371</v>
      </c>
      <c r="W29" s="6">
        <f t="shared" si="19"/>
        <v>57.983699999999999</v>
      </c>
      <c r="X29" s="6">
        <f t="shared" si="19"/>
        <v>59.235799999999998</v>
      </c>
      <c r="Y29" s="6">
        <v>59.091999999999999</v>
      </c>
    </row>
    <row r="30" spans="1:25" s="16" customFormat="1" ht="12" customHeight="1" x14ac:dyDescent="0.2">
      <c r="A30" s="72" t="s">
        <v>20</v>
      </c>
      <c r="B30" s="72"/>
      <c r="C30" s="6">
        <f>C131</f>
        <v>145.30000000000001</v>
      </c>
      <c r="D30" s="6">
        <f t="shared" ref="D30:X30" si="20">D131</f>
        <v>138.80000000000001</v>
      </c>
      <c r="E30" s="6">
        <f t="shared" si="20"/>
        <v>138.69999999999999</v>
      </c>
      <c r="F30" s="6">
        <f t="shared" si="20"/>
        <v>143.1</v>
      </c>
      <c r="G30" s="6">
        <f t="shared" si="20"/>
        <v>132.80000000000001</v>
      </c>
      <c r="H30" s="6">
        <f t="shared" si="20"/>
        <v>122.4</v>
      </c>
      <c r="I30" s="6">
        <f t="shared" si="20"/>
        <v>121.70000000000002</v>
      </c>
      <c r="J30" s="6">
        <f t="shared" si="20"/>
        <v>129.6</v>
      </c>
      <c r="K30" s="6">
        <f t="shared" si="20"/>
        <v>129.1</v>
      </c>
      <c r="L30" s="6">
        <f t="shared" si="20"/>
        <v>165.70000000000002</v>
      </c>
      <c r="M30" s="6">
        <f t="shared" si="20"/>
        <v>155.30000000000001</v>
      </c>
      <c r="N30" s="6">
        <f t="shared" si="20"/>
        <v>158.20000000000002</v>
      </c>
      <c r="O30" s="6">
        <f t="shared" si="20"/>
        <v>157.5</v>
      </c>
      <c r="P30" s="6">
        <f t="shared" si="20"/>
        <v>148.60000000000002</v>
      </c>
      <c r="Q30" s="6">
        <f t="shared" si="20"/>
        <v>141.4</v>
      </c>
      <c r="R30" s="6">
        <f t="shared" si="20"/>
        <v>129.5641</v>
      </c>
      <c r="S30" s="6">
        <f t="shared" si="20"/>
        <v>114.7201</v>
      </c>
      <c r="T30" s="6">
        <f t="shared" si="20"/>
        <v>112.4911</v>
      </c>
      <c r="U30" s="6">
        <f t="shared" si="20"/>
        <v>123.30590000000001</v>
      </c>
      <c r="V30" s="6">
        <f t="shared" si="20"/>
        <v>134.59129999999999</v>
      </c>
      <c r="W30" s="6">
        <f t="shared" si="20"/>
        <v>116.5335</v>
      </c>
      <c r="X30" s="6">
        <f t="shared" si="20"/>
        <v>118.2424</v>
      </c>
      <c r="Y30" s="6">
        <v>118.5384</v>
      </c>
    </row>
    <row r="31" spans="1:25" s="16" customFormat="1" ht="12" customHeight="1" x14ac:dyDescent="0.2">
      <c r="A31" s="72" t="s">
        <v>21</v>
      </c>
      <c r="B31" s="72"/>
      <c r="C31" s="6">
        <f t="shared" ref="C31:X31" si="21">C32+C33+C34</f>
        <v>978.3</v>
      </c>
      <c r="D31" s="6">
        <f t="shared" si="21"/>
        <v>994.8</v>
      </c>
      <c r="E31" s="6">
        <f t="shared" si="21"/>
        <v>1010</v>
      </c>
      <c r="F31" s="6">
        <f t="shared" si="21"/>
        <v>1034.5</v>
      </c>
      <c r="G31" s="6">
        <f t="shared" si="21"/>
        <v>1101</v>
      </c>
      <c r="H31" s="6">
        <f t="shared" si="21"/>
        <v>1147.1999999999998</v>
      </c>
      <c r="I31" s="6">
        <f t="shared" si="21"/>
        <v>1219.8</v>
      </c>
      <c r="J31" s="6">
        <f t="shared" si="21"/>
        <v>1265.3</v>
      </c>
      <c r="K31" s="6">
        <f t="shared" si="21"/>
        <v>1320.2</v>
      </c>
      <c r="L31" s="6">
        <f t="shared" si="21"/>
        <v>1305.4000000000001</v>
      </c>
      <c r="M31" s="6">
        <f t="shared" si="21"/>
        <v>1281.2</v>
      </c>
      <c r="N31" s="6">
        <f t="shared" si="21"/>
        <v>1203.6000000000001</v>
      </c>
      <c r="O31" s="6">
        <f t="shared" si="21"/>
        <v>1359</v>
      </c>
      <c r="P31" s="6">
        <f t="shared" si="21"/>
        <v>1365.4</v>
      </c>
      <c r="Q31" s="6">
        <f t="shared" si="21"/>
        <v>1380</v>
      </c>
      <c r="R31" s="6">
        <f t="shared" si="21"/>
        <v>1215.9754</v>
      </c>
      <c r="S31" s="6">
        <f t="shared" si="21"/>
        <v>1180.3233</v>
      </c>
      <c r="T31" s="6">
        <f t="shared" si="21"/>
        <v>1103.4231</v>
      </c>
      <c r="U31" s="6">
        <f t="shared" si="21"/>
        <v>1113.5912000000001</v>
      </c>
      <c r="V31" s="6">
        <f t="shared" si="21"/>
        <v>1312.0855000000001</v>
      </c>
      <c r="W31" s="6">
        <f t="shared" si="21"/>
        <v>1352.4901</v>
      </c>
      <c r="X31" s="6">
        <f t="shared" si="21"/>
        <v>1366.8055999999999</v>
      </c>
      <c r="Y31" s="6">
        <v>1371.4625000000001</v>
      </c>
    </row>
    <row r="32" spans="1:25" s="16" customFormat="1" ht="12" customHeight="1" x14ac:dyDescent="0.2">
      <c r="A32" s="12"/>
      <c r="B32" s="8" t="s">
        <v>22</v>
      </c>
      <c r="C32" s="6">
        <f t="shared" ref="C32:X32" si="22">C144</f>
        <v>306</v>
      </c>
      <c r="D32" s="6">
        <f t="shared" si="22"/>
        <v>323.7</v>
      </c>
      <c r="E32" s="6">
        <f t="shared" si="22"/>
        <v>335.8</v>
      </c>
      <c r="F32" s="6">
        <f t="shared" si="22"/>
        <v>350.4</v>
      </c>
      <c r="G32" s="6">
        <f t="shared" si="22"/>
        <v>333.6</v>
      </c>
      <c r="H32" s="6">
        <f t="shared" si="22"/>
        <v>338.7</v>
      </c>
      <c r="I32" s="6">
        <f t="shared" si="22"/>
        <v>343.3</v>
      </c>
      <c r="J32" s="6">
        <f t="shared" si="22"/>
        <v>359.4</v>
      </c>
      <c r="K32" s="6">
        <f t="shared" si="22"/>
        <v>362.8</v>
      </c>
      <c r="L32" s="6">
        <f t="shared" si="22"/>
        <v>370.3</v>
      </c>
      <c r="M32" s="6">
        <f t="shared" si="22"/>
        <v>374.7</v>
      </c>
      <c r="N32" s="6">
        <f t="shared" si="22"/>
        <v>379.5</v>
      </c>
      <c r="O32" s="6">
        <f t="shared" si="22"/>
        <v>390.3</v>
      </c>
      <c r="P32" s="6">
        <f t="shared" si="22"/>
        <v>387.2</v>
      </c>
      <c r="Q32" s="6">
        <f t="shared" si="22"/>
        <v>391.8</v>
      </c>
      <c r="R32" s="6">
        <f t="shared" si="22"/>
        <v>385.69639999999998</v>
      </c>
      <c r="S32" s="6">
        <f t="shared" si="22"/>
        <v>387.59609999999998</v>
      </c>
      <c r="T32" s="6">
        <f t="shared" si="22"/>
        <v>378.92830000000004</v>
      </c>
      <c r="U32" s="6">
        <f t="shared" si="22"/>
        <v>385.06889999999999</v>
      </c>
      <c r="V32" s="6">
        <f t="shared" si="22"/>
        <v>388.28790000000004</v>
      </c>
      <c r="W32" s="6">
        <f t="shared" si="22"/>
        <v>397.91199999999998</v>
      </c>
      <c r="X32" s="6">
        <f t="shared" si="22"/>
        <v>398.58029999999997</v>
      </c>
      <c r="Y32" s="6">
        <v>414.44089999999994</v>
      </c>
    </row>
    <row r="33" spans="1:25" s="16" customFormat="1" ht="12" customHeight="1" x14ac:dyDescent="0.2">
      <c r="A33" s="7"/>
      <c r="B33" s="8" t="s">
        <v>23</v>
      </c>
      <c r="C33" s="6">
        <f t="shared" ref="C33:X33" si="23">C140+C141+C142+C145</f>
        <v>215.9</v>
      </c>
      <c r="D33" s="6">
        <f t="shared" si="23"/>
        <v>208.6</v>
      </c>
      <c r="E33" s="6">
        <f t="shared" si="23"/>
        <v>207.29999999999998</v>
      </c>
      <c r="F33" s="6">
        <f t="shared" si="23"/>
        <v>221.7</v>
      </c>
      <c r="G33" s="6">
        <f t="shared" si="23"/>
        <v>212.6</v>
      </c>
      <c r="H33" s="6">
        <f t="shared" si="23"/>
        <v>222.60000000000002</v>
      </c>
      <c r="I33" s="6">
        <f t="shared" si="23"/>
        <v>227.6</v>
      </c>
      <c r="J33" s="6">
        <f t="shared" si="23"/>
        <v>259</v>
      </c>
      <c r="K33" s="6">
        <f t="shared" si="23"/>
        <v>264.10000000000002</v>
      </c>
      <c r="L33" s="6">
        <f t="shared" si="23"/>
        <v>284.40000000000003</v>
      </c>
      <c r="M33" s="6">
        <f t="shared" si="23"/>
        <v>281.8</v>
      </c>
      <c r="N33" s="6">
        <f t="shared" si="23"/>
        <v>284.90000000000003</v>
      </c>
      <c r="O33" s="6">
        <f t="shared" si="23"/>
        <v>294.8</v>
      </c>
      <c r="P33" s="6">
        <f t="shared" si="23"/>
        <v>300.60000000000002</v>
      </c>
      <c r="Q33" s="6">
        <f t="shared" si="23"/>
        <v>303.70000000000005</v>
      </c>
      <c r="R33" s="6">
        <f t="shared" si="23"/>
        <v>298.48479999999995</v>
      </c>
      <c r="S33" s="6">
        <f t="shared" si="23"/>
        <v>298.31049999999999</v>
      </c>
      <c r="T33" s="6">
        <f t="shared" si="23"/>
        <v>282.66730000000001</v>
      </c>
      <c r="U33" s="6">
        <f t="shared" si="23"/>
        <v>286.55970000000002</v>
      </c>
      <c r="V33" s="6">
        <f t="shared" si="23"/>
        <v>292.1284</v>
      </c>
      <c r="W33" s="6">
        <f t="shared" si="23"/>
        <v>276.62819999999999</v>
      </c>
      <c r="X33" s="6">
        <f t="shared" si="23"/>
        <v>256.09559999999999</v>
      </c>
      <c r="Y33" s="6">
        <v>255.74280000000002</v>
      </c>
    </row>
    <row r="34" spans="1:25" s="16" customFormat="1" ht="12" customHeight="1" x14ac:dyDescent="0.2">
      <c r="A34" s="7"/>
      <c r="B34" s="13" t="s">
        <v>24</v>
      </c>
      <c r="C34" s="11">
        <f t="shared" ref="C34:X34" si="24">C139+C143+C146</f>
        <v>456.4</v>
      </c>
      <c r="D34" s="11">
        <f t="shared" si="24"/>
        <v>462.5</v>
      </c>
      <c r="E34" s="11">
        <f t="shared" si="24"/>
        <v>466.9</v>
      </c>
      <c r="F34" s="11">
        <f t="shared" si="24"/>
        <v>462.4</v>
      </c>
      <c r="G34" s="11">
        <f t="shared" si="24"/>
        <v>554.79999999999995</v>
      </c>
      <c r="H34" s="11">
        <f t="shared" si="24"/>
        <v>585.9</v>
      </c>
      <c r="I34" s="11">
        <f t="shared" si="24"/>
        <v>648.9</v>
      </c>
      <c r="J34" s="11">
        <f t="shared" si="24"/>
        <v>646.9</v>
      </c>
      <c r="K34" s="11">
        <f t="shared" si="24"/>
        <v>693.3</v>
      </c>
      <c r="L34" s="11">
        <f t="shared" si="24"/>
        <v>650.69999999999993</v>
      </c>
      <c r="M34" s="11">
        <f t="shared" si="24"/>
        <v>624.70000000000005</v>
      </c>
      <c r="N34" s="11">
        <f t="shared" si="24"/>
        <v>539.20000000000005</v>
      </c>
      <c r="O34" s="11">
        <f t="shared" si="24"/>
        <v>673.9</v>
      </c>
      <c r="P34" s="11">
        <f t="shared" si="24"/>
        <v>677.6</v>
      </c>
      <c r="Q34" s="11">
        <f t="shared" si="24"/>
        <v>684.5</v>
      </c>
      <c r="R34" s="11">
        <f t="shared" si="24"/>
        <v>531.79420000000005</v>
      </c>
      <c r="S34" s="11">
        <f t="shared" si="24"/>
        <v>494.41669999999999</v>
      </c>
      <c r="T34" s="11">
        <f t="shared" si="24"/>
        <v>441.82749999999999</v>
      </c>
      <c r="U34" s="11">
        <f t="shared" si="24"/>
        <v>441.96260000000001</v>
      </c>
      <c r="V34" s="11">
        <f t="shared" si="24"/>
        <v>631.66920000000005</v>
      </c>
      <c r="W34" s="11">
        <f t="shared" si="24"/>
        <v>677.94990000000007</v>
      </c>
      <c r="X34" s="11">
        <f t="shared" si="24"/>
        <v>712.12969999999996</v>
      </c>
      <c r="Y34" s="11">
        <v>701.27880000000005</v>
      </c>
    </row>
    <row r="35" spans="1:25" s="16" customFormat="1" ht="12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19" customFormat="1" ht="12" customHeight="1" x14ac:dyDescent="0.2">
      <c r="A36" s="74" t="s">
        <v>25</v>
      </c>
      <c r="B36" s="74"/>
      <c r="C36" s="5">
        <f t="shared" ref="C36:X36" si="25">C37+C38</f>
        <v>1796.5</v>
      </c>
      <c r="D36" s="5">
        <f t="shared" si="25"/>
        <v>1594.6999999999998</v>
      </c>
      <c r="E36" s="5">
        <f t="shared" si="25"/>
        <v>1574.8</v>
      </c>
      <c r="F36" s="5">
        <f t="shared" si="25"/>
        <v>1745.3999999999996</v>
      </c>
      <c r="G36" s="5">
        <f t="shared" si="25"/>
        <v>1664.5</v>
      </c>
      <c r="H36" s="5">
        <f t="shared" si="25"/>
        <v>1687.6</v>
      </c>
      <c r="I36" s="5">
        <f t="shared" si="25"/>
        <v>1695.5</v>
      </c>
      <c r="J36" s="5">
        <f t="shared" si="25"/>
        <v>1728.1</v>
      </c>
      <c r="K36" s="5">
        <f t="shared" si="25"/>
        <v>1637.0000000000002</v>
      </c>
      <c r="L36" s="5">
        <f t="shared" si="25"/>
        <v>1632.7</v>
      </c>
      <c r="M36" s="5">
        <f t="shared" si="25"/>
        <v>1548.7000000000003</v>
      </c>
      <c r="N36" s="5">
        <f t="shared" si="25"/>
        <v>1534.9</v>
      </c>
      <c r="O36" s="5">
        <f t="shared" si="25"/>
        <v>1555.7</v>
      </c>
      <c r="P36" s="5">
        <f t="shared" si="25"/>
        <v>1572.5</v>
      </c>
      <c r="Q36" s="5">
        <f t="shared" si="25"/>
        <v>1569.9</v>
      </c>
      <c r="R36" s="5">
        <f t="shared" si="25"/>
        <v>1586.9515000000001</v>
      </c>
      <c r="S36" s="5">
        <f t="shared" si="25"/>
        <v>1594.0994000000001</v>
      </c>
      <c r="T36" s="5">
        <f t="shared" si="25"/>
        <v>1590.6107999999999</v>
      </c>
      <c r="U36" s="5">
        <f t="shared" si="25"/>
        <v>1581.9629999999997</v>
      </c>
      <c r="V36" s="5">
        <f t="shared" si="25"/>
        <v>1548.6846999999998</v>
      </c>
      <c r="W36" s="5">
        <f t="shared" si="25"/>
        <v>1513.2928999999999</v>
      </c>
      <c r="X36" s="5">
        <f t="shared" si="25"/>
        <v>1529.6659999999999</v>
      </c>
      <c r="Y36" s="5">
        <v>1534.3329000000001</v>
      </c>
    </row>
    <row r="37" spans="1:25" s="16" customFormat="1" ht="12" customHeight="1" x14ac:dyDescent="0.2">
      <c r="A37" s="72" t="s">
        <v>26</v>
      </c>
      <c r="B37" s="72"/>
      <c r="C37" s="6">
        <f>C149+C150+C153</f>
        <v>1382.2</v>
      </c>
      <c r="D37" s="6">
        <f t="shared" ref="D37:X37" si="26">D149+D150+D153</f>
        <v>1225.8</v>
      </c>
      <c r="E37" s="6">
        <f t="shared" si="26"/>
        <v>1199.5</v>
      </c>
      <c r="F37" s="6">
        <f t="shared" si="26"/>
        <v>1303.9999999999998</v>
      </c>
      <c r="G37" s="6">
        <f t="shared" si="26"/>
        <v>1236.8999999999999</v>
      </c>
      <c r="H37" s="6">
        <f t="shared" si="26"/>
        <v>1247.9999999999998</v>
      </c>
      <c r="I37" s="6">
        <f t="shared" si="26"/>
        <v>1256</v>
      </c>
      <c r="J37" s="6">
        <f t="shared" si="26"/>
        <v>1252.5999999999999</v>
      </c>
      <c r="K37" s="6">
        <f t="shared" si="26"/>
        <v>1159.0000000000002</v>
      </c>
      <c r="L37" s="6">
        <f t="shared" si="26"/>
        <v>1148.4000000000001</v>
      </c>
      <c r="M37" s="6">
        <f t="shared" si="26"/>
        <v>1067.8000000000002</v>
      </c>
      <c r="N37" s="6">
        <f t="shared" si="26"/>
        <v>1049.9000000000001</v>
      </c>
      <c r="O37" s="6">
        <f t="shared" si="26"/>
        <v>1080.2</v>
      </c>
      <c r="P37" s="6">
        <f t="shared" si="26"/>
        <v>1099.3</v>
      </c>
      <c r="Q37" s="6">
        <f t="shared" si="26"/>
        <v>1089.3</v>
      </c>
      <c r="R37" s="6">
        <f t="shared" si="26"/>
        <v>1077.0907000000002</v>
      </c>
      <c r="S37" s="6">
        <f t="shared" si="26"/>
        <v>1083.8082000000002</v>
      </c>
      <c r="T37" s="6">
        <f t="shared" si="26"/>
        <v>1101.3012000000001</v>
      </c>
      <c r="U37" s="6">
        <f t="shared" si="26"/>
        <v>1091.5068999999999</v>
      </c>
      <c r="V37" s="6">
        <f t="shared" si="26"/>
        <v>1069.5771999999999</v>
      </c>
      <c r="W37" s="6">
        <f t="shared" si="26"/>
        <v>1035.1290999999999</v>
      </c>
      <c r="X37" s="6">
        <f t="shared" si="26"/>
        <v>1048.0836999999999</v>
      </c>
      <c r="Y37" s="6">
        <v>1050.1559999999999</v>
      </c>
    </row>
    <row r="38" spans="1:25" s="16" customFormat="1" ht="12" customHeight="1" x14ac:dyDescent="0.2">
      <c r="A38" s="73" t="s">
        <v>27</v>
      </c>
      <c r="B38" s="73"/>
      <c r="C38" s="11">
        <f>+C151+C154</f>
        <v>414.29999999999995</v>
      </c>
      <c r="D38" s="11">
        <f t="shared" ref="D38:X38" si="27">+D151+D154</f>
        <v>368.9</v>
      </c>
      <c r="E38" s="11">
        <f t="shared" si="27"/>
        <v>375.29999999999995</v>
      </c>
      <c r="F38" s="11">
        <f t="shared" si="27"/>
        <v>441.4</v>
      </c>
      <c r="G38" s="11">
        <f t="shared" si="27"/>
        <v>427.6</v>
      </c>
      <c r="H38" s="11">
        <f t="shared" si="27"/>
        <v>439.6</v>
      </c>
      <c r="I38" s="11">
        <f t="shared" si="27"/>
        <v>439.5</v>
      </c>
      <c r="J38" s="11">
        <f t="shared" si="27"/>
        <v>475.5</v>
      </c>
      <c r="K38" s="11">
        <f t="shared" si="27"/>
        <v>478</v>
      </c>
      <c r="L38" s="11">
        <f t="shared" si="27"/>
        <v>484.3</v>
      </c>
      <c r="M38" s="11">
        <f t="shared" si="27"/>
        <v>480.9</v>
      </c>
      <c r="N38" s="11">
        <f t="shared" si="27"/>
        <v>485</v>
      </c>
      <c r="O38" s="11">
        <f t="shared" si="27"/>
        <v>475.5</v>
      </c>
      <c r="P38" s="11">
        <f t="shared" si="27"/>
        <v>473.20000000000005</v>
      </c>
      <c r="Q38" s="11">
        <f t="shared" si="27"/>
        <v>480.6</v>
      </c>
      <c r="R38" s="11">
        <f t="shared" si="27"/>
        <v>509.86080000000004</v>
      </c>
      <c r="S38" s="11">
        <f t="shared" si="27"/>
        <v>510.2912</v>
      </c>
      <c r="T38" s="11">
        <f t="shared" si="27"/>
        <v>489.30959999999993</v>
      </c>
      <c r="U38" s="11">
        <f t="shared" si="27"/>
        <v>490.45609999999999</v>
      </c>
      <c r="V38" s="11">
        <f t="shared" si="27"/>
        <v>479.10749999999996</v>
      </c>
      <c r="W38" s="11">
        <f t="shared" si="27"/>
        <v>478.16379999999998</v>
      </c>
      <c r="X38" s="11">
        <f t="shared" si="27"/>
        <v>481.58230000000003</v>
      </c>
      <c r="Y38" s="11">
        <v>484.17690000000005</v>
      </c>
    </row>
    <row r="39" spans="1:25" s="16" customFormat="1" ht="12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9" customFormat="1" ht="12" customHeight="1" x14ac:dyDescent="0.2">
      <c r="A40" s="74" t="s">
        <v>28</v>
      </c>
      <c r="B40" s="74"/>
      <c r="C40" s="5">
        <f t="shared" ref="C40:X40" si="28">C41+C42+C45</f>
        <v>2078.9</v>
      </c>
      <c r="D40" s="5">
        <f t="shared" si="28"/>
        <v>1979.8</v>
      </c>
      <c r="E40" s="5">
        <f t="shared" si="28"/>
        <v>1970.2</v>
      </c>
      <c r="F40" s="5">
        <f t="shared" si="28"/>
        <v>1997.6000000000001</v>
      </c>
      <c r="G40" s="5">
        <f t="shared" si="28"/>
        <v>1961.2</v>
      </c>
      <c r="H40" s="5">
        <f t="shared" si="28"/>
        <v>2026.3000000000002</v>
      </c>
      <c r="I40" s="5">
        <f t="shared" si="28"/>
        <v>2015.4</v>
      </c>
      <c r="J40" s="5">
        <f t="shared" si="28"/>
        <v>2044.1999999999998</v>
      </c>
      <c r="K40" s="5">
        <f t="shared" si="28"/>
        <v>2040.1000000000001</v>
      </c>
      <c r="L40" s="5">
        <f t="shared" si="28"/>
        <v>2121.2999999999997</v>
      </c>
      <c r="M40" s="5">
        <f t="shared" si="28"/>
        <v>2120.1999999999998</v>
      </c>
      <c r="N40" s="5">
        <f t="shared" si="28"/>
        <v>2149.1</v>
      </c>
      <c r="O40" s="5">
        <f t="shared" si="28"/>
        <v>2231.8999999999996</v>
      </c>
      <c r="P40" s="5">
        <f t="shared" si="28"/>
        <v>2237.7000000000003</v>
      </c>
      <c r="Q40" s="5">
        <f t="shared" si="28"/>
        <v>2345.8000000000002</v>
      </c>
      <c r="R40" s="5">
        <f t="shared" si="28"/>
        <v>2343.5870999999997</v>
      </c>
      <c r="S40" s="5">
        <f t="shared" si="28"/>
        <v>2463.4022000000004</v>
      </c>
      <c r="T40" s="5">
        <f t="shared" si="28"/>
        <v>2473.7663000000002</v>
      </c>
      <c r="U40" s="5">
        <f t="shared" si="28"/>
        <v>2324.3275999999996</v>
      </c>
      <c r="V40" s="5">
        <f t="shared" si="28"/>
        <v>2369.5857000000001</v>
      </c>
      <c r="W40" s="5">
        <f t="shared" si="28"/>
        <v>2341.6410000000001</v>
      </c>
      <c r="X40" s="5">
        <f t="shared" si="28"/>
        <v>2358.3350999999998</v>
      </c>
      <c r="Y40" s="5">
        <v>2362.9650000000001</v>
      </c>
    </row>
    <row r="41" spans="1:25" s="16" customFormat="1" ht="12" customHeight="1" x14ac:dyDescent="0.2">
      <c r="A41" s="72" t="s">
        <v>29</v>
      </c>
      <c r="B41" s="72"/>
      <c r="C41" s="6">
        <f>C80+C81+C84+C85+C86+C88+C90+C91+C94+C95+C99+C100+C104+C106+C108+C109+C114+C115</f>
        <v>637.60000000000014</v>
      </c>
      <c r="D41" s="6">
        <f t="shared" ref="D41:X41" si="29">D80+D81+D84+D85+D86+D88+D90+D91+D94+D95+D99+D100+D104+D106+D108+D109+D114+D115</f>
        <v>599.29999999999995</v>
      </c>
      <c r="E41" s="6">
        <f t="shared" si="29"/>
        <v>547.80000000000007</v>
      </c>
      <c r="F41" s="6">
        <f t="shared" si="29"/>
        <v>551.20000000000005</v>
      </c>
      <c r="G41" s="6">
        <f t="shared" si="29"/>
        <v>466.09999999999997</v>
      </c>
      <c r="H41" s="6">
        <f t="shared" si="29"/>
        <v>457.7</v>
      </c>
      <c r="I41" s="6">
        <f t="shared" si="29"/>
        <v>436.20000000000005</v>
      </c>
      <c r="J41" s="6">
        <f t="shared" si="29"/>
        <v>490.3</v>
      </c>
      <c r="K41" s="6">
        <f t="shared" si="29"/>
        <v>446.7</v>
      </c>
      <c r="L41" s="6">
        <f t="shared" si="29"/>
        <v>468.6</v>
      </c>
      <c r="M41" s="6">
        <f t="shared" si="29"/>
        <v>457.80000000000007</v>
      </c>
      <c r="N41" s="6">
        <f t="shared" si="29"/>
        <v>466.59999999999997</v>
      </c>
      <c r="O41" s="6">
        <f t="shared" si="29"/>
        <v>526.6</v>
      </c>
      <c r="P41" s="6">
        <f t="shared" si="29"/>
        <v>539.90000000000009</v>
      </c>
      <c r="Q41" s="6">
        <f t="shared" si="29"/>
        <v>577.79999999999995</v>
      </c>
      <c r="R41" s="6">
        <f t="shared" si="29"/>
        <v>586.01340000000005</v>
      </c>
      <c r="S41" s="6">
        <f t="shared" si="29"/>
        <v>622.00110000000018</v>
      </c>
      <c r="T41" s="6">
        <f t="shared" si="29"/>
        <v>614.89630000000011</v>
      </c>
      <c r="U41" s="6">
        <f t="shared" si="29"/>
        <v>584.84670000000006</v>
      </c>
      <c r="V41" s="6">
        <f t="shared" si="29"/>
        <v>574.37850000000014</v>
      </c>
      <c r="W41" s="6">
        <f t="shared" si="29"/>
        <v>575.34690000000001</v>
      </c>
      <c r="X41" s="6">
        <f t="shared" si="29"/>
        <v>581.00170000000003</v>
      </c>
      <c r="Y41" s="6">
        <v>586.71570000000008</v>
      </c>
    </row>
    <row r="42" spans="1:25" s="16" customFormat="1" ht="12" customHeight="1" x14ac:dyDescent="0.2">
      <c r="A42" s="83" t="s">
        <v>30</v>
      </c>
      <c r="B42" s="83"/>
      <c r="C42" s="6">
        <f t="shared" ref="C42:X42" si="30">C43+C44</f>
        <v>634.79999999999995</v>
      </c>
      <c r="D42" s="6">
        <f t="shared" si="30"/>
        <v>615.5</v>
      </c>
      <c r="E42" s="6">
        <f t="shared" si="30"/>
        <v>634.69999999999993</v>
      </c>
      <c r="F42" s="6">
        <f t="shared" si="30"/>
        <v>661.6</v>
      </c>
      <c r="G42" s="6">
        <f t="shared" si="30"/>
        <v>678.4</v>
      </c>
      <c r="H42" s="6">
        <f t="shared" si="30"/>
        <v>701.6</v>
      </c>
      <c r="I42" s="6">
        <f t="shared" si="30"/>
        <v>707.7</v>
      </c>
      <c r="J42" s="6">
        <f t="shared" si="30"/>
        <v>727.7</v>
      </c>
      <c r="K42" s="6">
        <f t="shared" si="30"/>
        <v>704.90000000000009</v>
      </c>
      <c r="L42" s="6">
        <f t="shared" si="30"/>
        <v>756.09999999999991</v>
      </c>
      <c r="M42" s="6">
        <f t="shared" si="30"/>
        <v>781.4</v>
      </c>
      <c r="N42" s="6">
        <f t="shared" si="30"/>
        <v>800.1</v>
      </c>
      <c r="O42" s="6">
        <f t="shared" si="30"/>
        <v>809.5</v>
      </c>
      <c r="P42" s="6">
        <f t="shared" si="30"/>
        <v>808</v>
      </c>
      <c r="Q42" s="6">
        <f t="shared" si="30"/>
        <v>824</v>
      </c>
      <c r="R42" s="6">
        <f t="shared" si="30"/>
        <v>828.34269999999992</v>
      </c>
      <c r="S42" s="6">
        <f t="shared" si="30"/>
        <v>894.30320000000006</v>
      </c>
      <c r="T42" s="6">
        <f t="shared" si="30"/>
        <v>890.05459999999994</v>
      </c>
      <c r="U42" s="6">
        <f t="shared" si="30"/>
        <v>841.06939999999997</v>
      </c>
      <c r="V42" s="6">
        <f t="shared" si="30"/>
        <v>885.36399999999992</v>
      </c>
      <c r="W42" s="6">
        <f t="shared" si="30"/>
        <v>818.29459999999995</v>
      </c>
      <c r="X42" s="6">
        <f t="shared" si="30"/>
        <v>815.96839999999997</v>
      </c>
      <c r="Y42" s="6">
        <v>814.03739999999993</v>
      </c>
    </row>
    <row r="43" spans="1:25" s="16" customFormat="1" ht="12" customHeight="1" x14ac:dyDescent="0.2">
      <c r="A43" s="13"/>
      <c r="B43" s="8" t="s">
        <v>31</v>
      </c>
      <c r="C43" s="6">
        <f>C74+C98+C89+C152+C93+C96+C110</f>
        <v>328.4</v>
      </c>
      <c r="D43" s="6">
        <f t="shared" ref="D43:X43" si="31">D74+D98+D89+D152+D93+D96+D110</f>
        <v>319.99999999999994</v>
      </c>
      <c r="E43" s="6">
        <f t="shared" si="31"/>
        <v>334.09999999999997</v>
      </c>
      <c r="F43" s="6">
        <f t="shared" si="31"/>
        <v>343.8</v>
      </c>
      <c r="G43" s="6">
        <f t="shared" si="31"/>
        <v>357.8</v>
      </c>
      <c r="H43" s="6">
        <f t="shared" si="31"/>
        <v>381.40000000000003</v>
      </c>
      <c r="I43" s="6">
        <f t="shared" si="31"/>
        <v>384.8</v>
      </c>
      <c r="J43" s="6">
        <f t="shared" si="31"/>
        <v>397.40000000000003</v>
      </c>
      <c r="K43" s="6">
        <f t="shared" si="31"/>
        <v>381.5</v>
      </c>
      <c r="L43" s="6">
        <f t="shared" si="31"/>
        <v>398</v>
      </c>
      <c r="M43" s="6">
        <f t="shared" si="31"/>
        <v>423.09999999999997</v>
      </c>
      <c r="N43" s="6">
        <f t="shared" si="31"/>
        <v>432.70000000000005</v>
      </c>
      <c r="O43" s="6">
        <f t="shared" si="31"/>
        <v>433</v>
      </c>
      <c r="P43" s="6">
        <f t="shared" si="31"/>
        <v>435.4</v>
      </c>
      <c r="Q43" s="6">
        <f t="shared" si="31"/>
        <v>454.1</v>
      </c>
      <c r="R43" s="6">
        <f t="shared" si="31"/>
        <v>446.41580000000005</v>
      </c>
      <c r="S43" s="6">
        <f t="shared" si="31"/>
        <v>483.56350000000003</v>
      </c>
      <c r="T43" s="6">
        <f t="shared" si="31"/>
        <v>466.50539999999995</v>
      </c>
      <c r="U43" s="6">
        <f t="shared" si="31"/>
        <v>447.54269999999997</v>
      </c>
      <c r="V43" s="6">
        <f t="shared" si="31"/>
        <v>476.05899999999997</v>
      </c>
      <c r="W43" s="6">
        <f t="shared" si="31"/>
        <v>447.15479999999997</v>
      </c>
      <c r="X43" s="6">
        <f t="shared" si="31"/>
        <v>454.50760000000002</v>
      </c>
      <c r="Y43" s="6">
        <v>457.16409999999996</v>
      </c>
    </row>
    <row r="44" spans="1:25" s="16" customFormat="1" ht="12" customHeight="1" x14ac:dyDescent="0.2">
      <c r="A44" s="13"/>
      <c r="B44" s="8" t="s">
        <v>32</v>
      </c>
      <c r="C44" s="6">
        <f>C82+C103+C105</f>
        <v>306.39999999999998</v>
      </c>
      <c r="D44" s="6">
        <f t="shared" ref="D44:X44" si="32">D82+D103+D105</f>
        <v>295.5</v>
      </c>
      <c r="E44" s="6">
        <f t="shared" si="32"/>
        <v>300.59999999999997</v>
      </c>
      <c r="F44" s="6">
        <f t="shared" si="32"/>
        <v>317.8</v>
      </c>
      <c r="G44" s="6">
        <f t="shared" si="32"/>
        <v>320.59999999999997</v>
      </c>
      <c r="H44" s="6">
        <f t="shared" si="32"/>
        <v>320.2</v>
      </c>
      <c r="I44" s="6">
        <f t="shared" si="32"/>
        <v>322.90000000000003</v>
      </c>
      <c r="J44" s="6">
        <f t="shared" si="32"/>
        <v>330.29999999999995</v>
      </c>
      <c r="K44" s="6">
        <f t="shared" si="32"/>
        <v>323.40000000000003</v>
      </c>
      <c r="L44" s="6">
        <f t="shared" si="32"/>
        <v>358.09999999999997</v>
      </c>
      <c r="M44" s="6">
        <f t="shared" si="32"/>
        <v>358.3</v>
      </c>
      <c r="N44" s="6">
        <f t="shared" si="32"/>
        <v>367.4</v>
      </c>
      <c r="O44" s="6">
        <f t="shared" si="32"/>
        <v>376.5</v>
      </c>
      <c r="P44" s="6">
        <f t="shared" si="32"/>
        <v>372.59999999999997</v>
      </c>
      <c r="Q44" s="6">
        <f t="shared" si="32"/>
        <v>369.90000000000003</v>
      </c>
      <c r="R44" s="6">
        <f t="shared" si="32"/>
        <v>381.92689999999993</v>
      </c>
      <c r="S44" s="6">
        <f t="shared" si="32"/>
        <v>410.73970000000003</v>
      </c>
      <c r="T44" s="6">
        <f t="shared" si="32"/>
        <v>423.54919999999998</v>
      </c>
      <c r="U44" s="6">
        <f t="shared" si="32"/>
        <v>393.52670000000001</v>
      </c>
      <c r="V44" s="6">
        <f t="shared" si="32"/>
        <v>409.30499999999995</v>
      </c>
      <c r="W44" s="6">
        <f t="shared" si="32"/>
        <v>371.13980000000004</v>
      </c>
      <c r="X44" s="6">
        <f t="shared" si="32"/>
        <v>361.46080000000001</v>
      </c>
      <c r="Y44" s="6">
        <v>356.87329999999997</v>
      </c>
    </row>
    <row r="45" spans="1:25" s="16" customFormat="1" ht="12" customHeight="1" x14ac:dyDescent="0.2">
      <c r="A45" s="72" t="s">
        <v>33</v>
      </c>
      <c r="B45" s="72"/>
      <c r="C45" s="6">
        <f t="shared" ref="C45:X45" si="33">C46+C47+C48</f>
        <v>806.5</v>
      </c>
      <c r="D45" s="6">
        <f t="shared" si="33"/>
        <v>765</v>
      </c>
      <c r="E45" s="6">
        <f t="shared" si="33"/>
        <v>787.7</v>
      </c>
      <c r="F45" s="6">
        <f t="shared" si="33"/>
        <v>784.8</v>
      </c>
      <c r="G45" s="6">
        <f t="shared" si="33"/>
        <v>816.7</v>
      </c>
      <c r="H45" s="6">
        <f t="shared" si="33"/>
        <v>867.00000000000011</v>
      </c>
      <c r="I45" s="6">
        <f t="shared" si="33"/>
        <v>871.5</v>
      </c>
      <c r="J45" s="6">
        <f t="shared" si="33"/>
        <v>826.19999999999993</v>
      </c>
      <c r="K45" s="6">
        <f t="shared" si="33"/>
        <v>888.5</v>
      </c>
      <c r="L45" s="6">
        <f t="shared" si="33"/>
        <v>896.59999999999991</v>
      </c>
      <c r="M45" s="6">
        <f t="shared" si="33"/>
        <v>881</v>
      </c>
      <c r="N45" s="6">
        <f t="shared" si="33"/>
        <v>882.4</v>
      </c>
      <c r="O45" s="6">
        <f t="shared" si="33"/>
        <v>895.8</v>
      </c>
      <c r="P45" s="6">
        <f t="shared" si="33"/>
        <v>889.80000000000007</v>
      </c>
      <c r="Q45" s="6">
        <f t="shared" si="33"/>
        <v>944</v>
      </c>
      <c r="R45" s="6">
        <f t="shared" si="33"/>
        <v>929.23099999999999</v>
      </c>
      <c r="S45" s="6">
        <f t="shared" si="33"/>
        <v>947.09789999999998</v>
      </c>
      <c r="T45" s="6">
        <f t="shared" si="33"/>
        <v>968.81539999999995</v>
      </c>
      <c r="U45" s="6">
        <f t="shared" si="33"/>
        <v>898.41149999999993</v>
      </c>
      <c r="V45" s="6">
        <f t="shared" si="33"/>
        <v>909.84319999999991</v>
      </c>
      <c r="W45" s="6">
        <f t="shared" si="33"/>
        <v>947.99950000000013</v>
      </c>
      <c r="X45" s="6">
        <f t="shared" si="33"/>
        <v>961.3649999999999</v>
      </c>
      <c r="Y45" s="6">
        <v>962.21190000000001</v>
      </c>
    </row>
    <row r="46" spans="1:25" s="16" customFormat="1" ht="12" customHeight="1" x14ac:dyDescent="0.2">
      <c r="A46" s="13"/>
      <c r="B46" s="8" t="s">
        <v>34</v>
      </c>
      <c r="C46" s="6">
        <f>+C70+C71+C79+C97</f>
        <v>300.40000000000003</v>
      </c>
      <c r="D46" s="6">
        <f t="shared" ref="D46:X46" si="34">+D70+D71+D79+D97</f>
        <v>320.39999999999998</v>
      </c>
      <c r="E46" s="6">
        <f t="shared" si="34"/>
        <v>341.20000000000005</v>
      </c>
      <c r="F46" s="6">
        <f t="shared" si="34"/>
        <v>336.40000000000003</v>
      </c>
      <c r="G46" s="6">
        <f t="shared" si="34"/>
        <v>372.50000000000006</v>
      </c>
      <c r="H46" s="6">
        <f t="shared" si="34"/>
        <v>404.50000000000006</v>
      </c>
      <c r="I46" s="6">
        <f t="shared" si="34"/>
        <v>404.49999999999994</v>
      </c>
      <c r="J46" s="6">
        <f t="shared" si="34"/>
        <v>386</v>
      </c>
      <c r="K46" s="6">
        <f t="shared" si="34"/>
        <v>384.8</v>
      </c>
      <c r="L46" s="6">
        <f t="shared" si="34"/>
        <v>402.2</v>
      </c>
      <c r="M46" s="6">
        <f t="shared" si="34"/>
        <v>402.2</v>
      </c>
      <c r="N46" s="6">
        <f t="shared" si="34"/>
        <v>399</v>
      </c>
      <c r="O46" s="6">
        <f t="shared" si="34"/>
        <v>404.4</v>
      </c>
      <c r="P46" s="6">
        <f t="shared" si="34"/>
        <v>405.6</v>
      </c>
      <c r="Q46" s="6">
        <f t="shared" si="34"/>
        <v>415.2</v>
      </c>
      <c r="R46" s="6">
        <f t="shared" si="34"/>
        <v>423.54130000000004</v>
      </c>
      <c r="S46" s="6">
        <f t="shared" si="34"/>
        <v>438.17380000000003</v>
      </c>
      <c r="T46" s="6">
        <f t="shared" si="34"/>
        <v>455.67960000000005</v>
      </c>
      <c r="U46" s="6">
        <f t="shared" si="34"/>
        <v>413.82469999999995</v>
      </c>
      <c r="V46" s="6">
        <f t="shared" si="34"/>
        <v>429.37319999999994</v>
      </c>
      <c r="W46" s="6">
        <f t="shared" si="34"/>
        <v>463.21890000000002</v>
      </c>
      <c r="X46" s="6">
        <f t="shared" si="34"/>
        <v>463.35769999999997</v>
      </c>
      <c r="Y46" s="6">
        <v>470.4095999999999</v>
      </c>
    </row>
    <row r="47" spans="1:25" s="16" customFormat="1" ht="12" customHeight="1" x14ac:dyDescent="0.2">
      <c r="A47" s="13"/>
      <c r="B47" s="8" t="s">
        <v>35</v>
      </c>
      <c r="C47" s="6">
        <f>C73+C75+C87+C102+C107+C111</f>
        <v>338.6</v>
      </c>
      <c r="D47" s="6">
        <f t="shared" ref="D47:X47" si="35">D73+D75+D87+D102+D107+D111</f>
        <v>279.09999999999997</v>
      </c>
      <c r="E47" s="6">
        <f t="shared" si="35"/>
        <v>282</v>
      </c>
      <c r="F47" s="6">
        <f t="shared" si="35"/>
        <v>282.09999999999997</v>
      </c>
      <c r="G47" s="6">
        <f t="shared" si="35"/>
        <v>279</v>
      </c>
      <c r="H47" s="6">
        <f t="shared" si="35"/>
        <v>285.60000000000002</v>
      </c>
      <c r="I47" s="6">
        <f t="shared" si="35"/>
        <v>289.8</v>
      </c>
      <c r="J47" s="6">
        <f t="shared" si="35"/>
        <v>297.09999999999997</v>
      </c>
      <c r="K47" s="6">
        <f t="shared" si="35"/>
        <v>320.60000000000002</v>
      </c>
      <c r="L47" s="6">
        <f t="shared" si="35"/>
        <v>318.89999999999998</v>
      </c>
      <c r="M47" s="6">
        <f t="shared" si="35"/>
        <v>305.89999999999998</v>
      </c>
      <c r="N47" s="6">
        <f t="shared" si="35"/>
        <v>306.29999999999995</v>
      </c>
      <c r="O47" s="6">
        <f t="shared" si="35"/>
        <v>317.10000000000002</v>
      </c>
      <c r="P47" s="6">
        <f t="shared" si="35"/>
        <v>307.60000000000002</v>
      </c>
      <c r="Q47" s="6">
        <f t="shared" si="35"/>
        <v>341.1</v>
      </c>
      <c r="R47" s="6">
        <f t="shared" si="35"/>
        <v>322.17849999999999</v>
      </c>
      <c r="S47" s="6">
        <f t="shared" si="35"/>
        <v>322.10090000000002</v>
      </c>
      <c r="T47" s="6">
        <f t="shared" si="35"/>
        <v>327.10910000000001</v>
      </c>
      <c r="U47" s="6">
        <f t="shared" si="35"/>
        <v>306.00779999999997</v>
      </c>
      <c r="V47" s="6">
        <f t="shared" si="35"/>
        <v>307.96230000000003</v>
      </c>
      <c r="W47" s="6">
        <f t="shared" si="35"/>
        <v>315.18010000000004</v>
      </c>
      <c r="X47" s="6">
        <f t="shared" si="35"/>
        <v>328.07689999999997</v>
      </c>
      <c r="Y47" s="6">
        <v>327.57069999999999</v>
      </c>
    </row>
    <row r="48" spans="1:25" s="16" customFormat="1" ht="12" customHeight="1" x14ac:dyDescent="0.2">
      <c r="A48" s="13"/>
      <c r="B48" s="13" t="s">
        <v>36</v>
      </c>
      <c r="C48" s="11">
        <f>C69+C76+C83+C92+C101+C113</f>
        <v>167.5</v>
      </c>
      <c r="D48" s="11">
        <f t="shared" ref="D48:X48" si="36">D69+D76+D83+D92+D101+D113</f>
        <v>165.50000000000003</v>
      </c>
      <c r="E48" s="11">
        <f t="shared" si="36"/>
        <v>164.5</v>
      </c>
      <c r="F48" s="11">
        <f t="shared" si="36"/>
        <v>166.29999999999998</v>
      </c>
      <c r="G48" s="11">
        <f t="shared" si="36"/>
        <v>165.2</v>
      </c>
      <c r="H48" s="11">
        <f t="shared" si="36"/>
        <v>176.89999999999998</v>
      </c>
      <c r="I48" s="11">
        <f t="shared" si="36"/>
        <v>177.2</v>
      </c>
      <c r="J48" s="11">
        <f t="shared" si="36"/>
        <v>143.1</v>
      </c>
      <c r="K48" s="11">
        <f t="shared" si="36"/>
        <v>183.09999999999997</v>
      </c>
      <c r="L48" s="11">
        <f t="shared" si="36"/>
        <v>175.5</v>
      </c>
      <c r="M48" s="11">
        <f t="shared" si="36"/>
        <v>172.90000000000003</v>
      </c>
      <c r="N48" s="11">
        <f t="shared" si="36"/>
        <v>177.10000000000002</v>
      </c>
      <c r="O48" s="11">
        <f t="shared" si="36"/>
        <v>174.3</v>
      </c>
      <c r="P48" s="11">
        <f t="shared" si="36"/>
        <v>176.60000000000002</v>
      </c>
      <c r="Q48" s="11">
        <f t="shared" si="36"/>
        <v>187.7</v>
      </c>
      <c r="R48" s="11">
        <f t="shared" si="36"/>
        <v>183.51119999999997</v>
      </c>
      <c r="S48" s="11">
        <f t="shared" si="36"/>
        <v>186.82319999999999</v>
      </c>
      <c r="T48" s="11">
        <f t="shared" si="36"/>
        <v>186.02669999999995</v>
      </c>
      <c r="U48" s="11">
        <f t="shared" si="36"/>
        <v>178.57899999999998</v>
      </c>
      <c r="V48" s="11">
        <f t="shared" si="36"/>
        <v>172.5077</v>
      </c>
      <c r="W48" s="11">
        <f t="shared" si="36"/>
        <v>169.60049999999998</v>
      </c>
      <c r="X48" s="11">
        <f t="shared" si="36"/>
        <v>169.93039999999996</v>
      </c>
      <c r="Y48" s="11">
        <v>164.23159999999996</v>
      </c>
    </row>
    <row r="49" spans="1:25" s="16" customFormat="1" ht="12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9" customFormat="1" ht="12" customHeight="1" x14ac:dyDescent="0.2">
      <c r="A50" s="74" t="s">
        <v>37</v>
      </c>
      <c r="B50" s="74"/>
      <c r="C50" s="5">
        <f t="shared" ref="C50:X50" si="37">C51+C52+C53</f>
        <v>1890.8999999999999</v>
      </c>
      <c r="D50" s="5">
        <f t="shared" si="37"/>
        <v>1884.0000000000002</v>
      </c>
      <c r="E50" s="5">
        <f t="shared" si="37"/>
        <v>1817.3</v>
      </c>
      <c r="F50" s="5">
        <f t="shared" si="37"/>
        <v>1868.1</v>
      </c>
      <c r="G50" s="5">
        <f t="shared" si="37"/>
        <v>1839</v>
      </c>
      <c r="H50" s="5">
        <f t="shared" si="37"/>
        <v>1824.7000000000003</v>
      </c>
      <c r="I50" s="5">
        <f t="shared" si="37"/>
        <v>1828.5</v>
      </c>
      <c r="J50" s="5">
        <f t="shared" si="37"/>
        <v>1743.6000000000001</v>
      </c>
      <c r="K50" s="5">
        <f t="shared" si="37"/>
        <v>1773.6</v>
      </c>
      <c r="L50" s="5">
        <f t="shared" si="37"/>
        <v>1881.7</v>
      </c>
      <c r="M50" s="5">
        <f t="shared" si="37"/>
        <v>1871.6999999999998</v>
      </c>
      <c r="N50" s="5">
        <f t="shared" si="37"/>
        <v>1856.6999999999998</v>
      </c>
      <c r="O50" s="5">
        <f t="shared" si="37"/>
        <v>1871.4</v>
      </c>
      <c r="P50" s="5">
        <f t="shared" si="37"/>
        <v>1839.7000000000003</v>
      </c>
      <c r="Q50" s="5">
        <f t="shared" si="37"/>
        <v>1877.4</v>
      </c>
      <c r="R50" s="5">
        <f t="shared" si="37"/>
        <v>1787.8535000000002</v>
      </c>
      <c r="S50" s="5">
        <f t="shared" si="37"/>
        <v>1830.7943999999998</v>
      </c>
      <c r="T50" s="5">
        <f t="shared" si="37"/>
        <v>1685.4233999999999</v>
      </c>
      <c r="U50" s="5">
        <f t="shared" si="37"/>
        <v>1683.6437999999998</v>
      </c>
      <c r="V50" s="5">
        <f t="shared" si="37"/>
        <v>1678.703</v>
      </c>
      <c r="W50" s="5">
        <f t="shared" si="37"/>
        <v>1702.3265999999999</v>
      </c>
      <c r="X50" s="5">
        <f t="shared" si="37"/>
        <v>1685.9651000000001</v>
      </c>
      <c r="Y50" s="5">
        <v>1631.6124</v>
      </c>
    </row>
    <row r="51" spans="1:25" s="16" customFormat="1" ht="12" customHeight="1" x14ac:dyDescent="0.2">
      <c r="A51" s="72" t="s">
        <v>38</v>
      </c>
      <c r="B51" s="72"/>
      <c r="C51" s="6">
        <f t="shared" ref="C51:X51" si="38">C56+C59+C62+C66</f>
        <v>102.6</v>
      </c>
      <c r="D51" s="6">
        <f t="shared" si="38"/>
        <v>96.699999999999989</v>
      </c>
      <c r="E51" s="6">
        <f t="shared" si="38"/>
        <v>95.800000000000011</v>
      </c>
      <c r="F51" s="6">
        <f t="shared" si="38"/>
        <v>92.6</v>
      </c>
      <c r="G51" s="6">
        <f t="shared" si="38"/>
        <v>87.999999999999986</v>
      </c>
      <c r="H51" s="6">
        <f t="shared" si="38"/>
        <v>81.2</v>
      </c>
      <c r="I51" s="6">
        <f t="shared" si="38"/>
        <v>79.400000000000006</v>
      </c>
      <c r="J51" s="6">
        <f t="shared" si="38"/>
        <v>93.2</v>
      </c>
      <c r="K51" s="6">
        <f t="shared" si="38"/>
        <v>72</v>
      </c>
      <c r="L51" s="6">
        <f t="shared" si="38"/>
        <v>70.7</v>
      </c>
      <c r="M51" s="6">
        <f t="shared" si="38"/>
        <v>68.099999999999994</v>
      </c>
      <c r="N51" s="6">
        <f t="shared" si="38"/>
        <v>59.400000000000006</v>
      </c>
      <c r="O51" s="6">
        <f t="shared" si="38"/>
        <v>59.900000000000006</v>
      </c>
      <c r="P51" s="6">
        <f t="shared" si="38"/>
        <v>58.7</v>
      </c>
      <c r="Q51" s="6">
        <f t="shared" si="38"/>
        <v>59.8</v>
      </c>
      <c r="R51" s="6">
        <f t="shared" si="38"/>
        <v>56.139599999999994</v>
      </c>
      <c r="S51" s="6">
        <f t="shared" si="38"/>
        <v>52.415300000000002</v>
      </c>
      <c r="T51" s="6">
        <f t="shared" si="38"/>
        <v>47.483299999999993</v>
      </c>
      <c r="U51" s="6">
        <f t="shared" si="38"/>
        <v>45.894300000000001</v>
      </c>
      <c r="V51" s="6">
        <f t="shared" si="38"/>
        <v>43.213099999999997</v>
      </c>
      <c r="W51" s="6">
        <f t="shared" si="38"/>
        <v>41.862499999999997</v>
      </c>
      <c r="X51" s="6">
        <f t="shared" si="38"/>
        <v>40.864999999999995</v>
      </c>
      <c r="Y51" s="6">
        <v>43.081600000000002</v>
      </c>
    </row>
    <row r="52" spans="1:25" s="16" customFormat="1" ht="12" customHeight="1" x14ac:dyDescent="0.2">
      <c r="A52" s="72" t="s">
        <v>39</v>
      </c>
      <c r="B52" s="72"/>
      <c r="C52" s="6">
        <f>C72+C77+C78+C60+C61+C63+C64+C65+C112</f>
        <v>1207.8</v>
      </c>
      <c r="D52" s="6">
        <f t="shared" ref="D52:X52" si="39">D72+D77+D78+D60+D61+D63+D64+D65+D112</f>
        <v>1229.5000000000002</v>
      </c>
      <c r="E52" s="6">
        <f t="shared" si="39"/>
        <v>1171</v>
      </c>
      <c r="F52" s="6">
        <f t="shared" si="39"/>
        <v>1230.4000000000001</v>
      </c>
      <c r="G52" s="6">
        <f t="shared" si="39"/>
        <v>1201.4000000000001</v>
      </c>
      <c r="H52" s="6">
        <f t="shared" si="39"/>
        <v>1182.1000000000001</v>
      </c>
      <c r="I52" s="6">
        <f t="shared" si="39"/>
        <v>1204.0999999999999</v>
      </c>
      <c r="J52" s="6">
        <f t="shared" si="39"/>
        <v>1193.7</v>
      </c>
      <c r="K52" s="6">
        <f t="shared" si="39"/>
        <v>1175.0999999999999</v>
      </c>
      <c r="L52" s="6">
        <f t="shared" si="39"/>
        <v>1241</v>
      </c>
      <c r="M52" s="6">
        <f t="shared" si="39"/>
        <v>1233.8999999999999</v>
      </c>
      <c r="N52" s="6">
        <f t="shared" si="39"/>
        <v>1235.8999999999999</v>
      </c>
      <c r="O52" s="6">
        <f t="shared" si="39"/>
        <v>1230</v>
      </c>
      <c r="P52" s="6">
        <f t="shared" si="39"/>
        <v>1209.1000000000001</v>
      </c>
      <c r="Q52" s="6">
        <f t="shared" si="39"/>
        <v>1241.2</v>
      </c>
      <c r="R52" s="6">
        <f t="shared" si="39"/>
        <v>1198.5814</v>
      </c>
      <c r="S52" s="6">
        <f t="shared" si="39"/>
        <v>1192.2295999999999</v>
      </c>
      <c r="T52" s="6">
        <f t="shared" si="39"/>
        <v>1119.5643999999998</v>
      </c>
      <c r="U52" s="6">
        <f t="shared" si="39"/>
        <v>1112.0826</v>
      </c>
      <c r="V52" s="6">
        <f t="shared" si="39"/>
        <v>1113.6158</v>
      </c>
      <c r="W52" s="6">
        <f t="shared" si="39"/>
        <v>1122.0228999999999</v>
      </c>
      <c r="X52" s="6">
        <f t="shared" si="39"/>
        <v>1124.5229000000002</v>
      </c>
      <c r="Y52" s="6">
        <v>1084.7682</v>
      </c>
    </row>
    <row r="53" spans="1:25" s="16" customFormat="1" ht="12" customHeight="1" x14ac:dyDescent="0.2">
      <c r="A53" s="73" t="s">
        <v>40</v>
      </c>
      <c r="B53" s="73"/>
      <c r="C53" s="11">
        <f>C58+C57</f>
        <v>580.5</v>
      </c>
      <c r="D53" s="11">
        <f t="shared" ref="D53:X53" si="40">D58+D57</f>
        <v>557.79999999999995</v>
      </c>
      <c r="E53" s="11">
        <f t="shared" si="40"/>
        <v>550.5</v>
      </c>
      <c r="F53" s="11">
        <f t="shared" si="40"/>
        <v>545.1</v>
      </c>
      <c r="G53" s="11">
        <f t="shared" si="40"/>
        <v>549.6</v>
      </c>
      <c r="H53" s="11">
        <f t="shared" si="40"/>
        <v>561.4</v>
      </c>
      <c r="I53" s="11">
        <f t="shared" si="40"/>
        <v>545</v>
      </c>
      <c r="J53" s="11">
        <f t="shared" si="40"/>
        <v>456.7</v>
      </c>
      <c r="K53" s="11">
        <f t="shared" si="40"/>
        <v>526.5</v>
      </c>
      <c r="L53" s="11">
        <f t="shared" si="40"/>
        <v>570</v>
      </c>
      <c r="M53" s="11">
        <f t="shared" si="40"/>
        <v>569.70000000000005</v>
      </c>
      <c r="N53" s="11">
        <f t="shared" si="40"/>
        <v>561.4</v>
      </c>
      <c r="O53" s="11">
        <f t="shared" si="40"/>
        <v>581.5</v>
      </c>
      <c r="P53" s="11">
        <f t="shared" si="40"/>
        <v>571.9</v>
      </c>
      <c r="Q53" s="11">
        <f t="shared" si="40"/>
        <v>576.40000000000009</v>
      </c>
      <c r="R53" s="11">
        <f t="shared" si="40"/>
        <v>533.13250000000005</v>
      </c>
      <c r="S53" s="11">
        <f t="shared" si="40"/>
        <v>586.14949999999999</v>
      </c>
      <c r="T53" s="11">
        <f t="shared" si="40"/>
        <v>518.37570000000005</v>
      </c>
      <c r="U53" s="11">
        <f t="shared" si="40"/>
        <v>525.66690000000006</v>
      </c>
      <c r="V53" s="11">
        <f t="shared" si="40"/>
        <v>521.8741</v>
      </c>
      <c r="W53" s="11">
        <f t="shared" si="40"/>
        <v>538.44119999999998</v>
      </c>
      <c r="X53" s="11">
        <f t="shared" si="40"/>
        <v>520.57719999999995</v>
      </c>
      <c r="Y53" s="11">
        <v>503.76259999999996</v>
      </c>
    </row>
    <row r="54" spans="1:25" s="16" customFormat="1" ht="12" customHeight="1" x14ac:dyDescent="0.2">
      <c r="A54" s="9"/>
      <c r="B54" s="6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16" customFormat="1" ht="12" customHeight="1" x14ac:dyDescent="0.2">
      <c r="A55" s="84" t="s">
        <v>41</v>
      </c>
      <c r="B55" s="84"/>
      <c r="C55" s="4">
        <f t="shared" ref="C55:X55" si="41">SUM(C56:C66)</f>
        <v>1752.6</v>
      </c>
      <c r="D55" s="4">
        <f t="shared" si="41"/>
        <v>1752.3</v>
      </c>
      <c r="E55" s="4">
        <f t="shared" si="41"/>
        <v>1681.9</v>
      </c>
      <c r="F55" s="4">
        <f t="shared" si="41"/>
        <v>1733.1999999999998</v>
      </c>
      <c r="G55" s="4">
        <f t="shared" si="41"/>
        <v>1713.3</v>
      </c>
      <c r="H55" s="4">
        <f t="shared" si="41"/>
        <v>1701.6000000000001</v>
      </c>
      <c r="I55" s="4">
        <f t="shared" si="41"/>
        <v>1700.8999999999999</v>
      </c>
      <c r="J55" s="4">
        <f t="shared" si="41"/>
        <v>1629.2</v>
      </c>
      <c r="K55" s="4">
        <f t="shared" si="41"/>
        <v>1652.3999999999999</v>
      </c>
      <c r="L55" s="4">
        <f t="shared" si="41"/>
        <v>1745.7</v>
      </c>
      <c r="M55" s="4">
        <f t="shared" si="41"/>
        <v>1734.3999999999999</v>
      </c>
      <c r="N55" s="4">
        <f t="shared" si="41"/>
        <v>1716.8</v>
      </c>
      <c r="O55" s="4">
        <f t="shared" si="41"/>
        <v>1731.6000000000004</v>
      </c>
      <c r="P55" s="4">
        <f t="shared" si="41"/>
        <v>1698.5</v>
      </c>
      <c r="Q55" s="4">
        <f t="shared" si="41"/>
        <v>1738.6</v>
      </c>
      <c r="R55" s="4">
        <f t="shared" si="41"/>
        <v>1648.5812000000003</v>
      </c>
      <c r="S55" s="4">
        <f t="shared" si="41"/>
        <v>1691.4466</v>
      </c>
      <c r="T55" s="4">
        <f t="shared" si="41"/>
        <v>1561.7599</v>
      </c>
      <c r="U55" s="4">
        <f t="shared" si="41"/>
        <v>1556.8822</v>
      </c>
      <c r="V55" s="4">
        <f t="shared" si="41"/>
        <v>1546.4037000000001</v>
      </c>
      <c r="W55" s="4">
        <f t="shared" si="41"/>
        <v>1574.9002999999998</v>
      </c>
      <c r="X55" s="4">
        <f t="shared" si="41"/>
        <v>1557.8218000000002</v>
      </c>
      <c r="Y55" s="4">
        <v>1499.6731999999997</v>
      </c>
    </row>
    <row r="56" spans="1:25" s="16" customFormat="1" ht="12" customHeight="1" x14ac:dyDescent="0.2">
      <c r="A56" s="72" t="s">
        <v>42</v>
      </c>
      <c r="B56" s="72"/>
      <c r="C56" s="6">
        <v>7.4</v>
      </c>
      <c r="D56" s="6">
        <v>8.1999999999999993</v>
      </c>
      <c r="E56" s="6">
        <v>8.5</v>
      </c>
      <c r="F56" s="6">
        <v>8.5</v>
      </c>
      <c r="G56" s="6">
        <v>8.5</v>
      </c>
      <c r="H56" s="6">
        <v>8.5</v>
      </c>
      <c r="I56" s="6">
        <v>8.1999999999999993</v>
      </c>
      <c r="J56" s="6">
        <v>9.3000000000000007</v>
      </c>
      <c r="K56" s="6">
        <v>8.5</v>
      </c>
      <c r="L56" s="6">
        <v>8.5</v>
      </c>
      <c r="M56" s="6">
        <v>8.5</v>
      </c>
      <c r="N56" s="6">
        <v>0</v>
      </c>
      <c r="O56" s="6">
        <v>0</v>
      </c>
      <c r="P56" s="6">
        <v>0</v>
      </c>
      <c r="Q56" s="6">
        <v>3.6</v>
      </c>
      <c r="R56" s="6">
        <v>1.5748</v>
      </c>
      <c r="S56" s="6">
        <v>0.8</v>
      </c>
      <c r="T56" s="6">
        <v>0.8</v>
      </c>
      <c r="U56" s="6">
        <v>0.8</v>
      </c>
      <c r="V56" s="6">
        <v>0.8</v>
      </c>
      <c r="W56" s="6">
        <v>0.8</v>
      </c>
      <c r="X56" s="6">
        <v>0.8</v>
      </c>
      <c r="Y56" s="6">
        <v>0.8</v>
      </c>
    </row>
    <row r="57" spans="1:25" s="16" customFormat="1" ht="12" customHeight="1" x14ac:dyDescent="0.2">
      <c r="A57" s="72" t="s">
        <v>43</v>
      </c>
      <c r="B57" s="72"/>
      <c r="C57" s="6">
        <v>356.4</v>
      </c>
      <c r="D57" s="6">
        <v>344.7</v>
      </c>
      <c r="E57" s="6">
        <v>343.3</v>
      </c>
      <c r="F57" s="6">
        <v>340.3</v>
      </c>
      <c r="G57" s="6">
        <v>358.3</v>
      </c>
      <c r="H57" s="6">
        <v>372</v>
      </c>
      <c r="I57" s="6">
        <v>366.8</v>
      </c>
      <c r="J57" s="6">
        <v>282.7</v>
      </c>
      <c r="K57" s="6">
        <v>333.2</v>
      </c>
      <c r="L57" s="6">
        <v>364</v>
      </c>
      <c r="M57" s="6">
        <v>360.9</v>
      </c>
      <c r="N57" s="6">
        <v>349.7</v>
      </c>
      <c r="O57" s="6">
        <v>359.2</v>
      </c>
      <c r="P57" s="6">
        <v>347.3</v>
      </c>
      <c r="Q57" s="6">
        <v>353.1</v>
      </c>
      <c r="R57" s="6">
        <v>319.4205</v>
      </c>
      <c r="S57" s="6">
        <v>335.13599999999997</v>
      </c>
      <c r="T57" s="6">
        <v>298.48130000000003</v>
      </c>
      <c r="U57" s="6">
        <v>306.64400000000001</v>
      </c>
      <c r="V57" s="6">
        <v>327.47919999999999</v>
      </c>
      <c r="W57" s="6">
        <v>332.10610000000003</v>
      </c>
      <c r="X57" s="6">
        <v>311.89839999999998</v>
      </c>
      <c r="Y57" s="6">
        <v>298.99369999999999</v>
      </c>
    </row>
    <row r="58" spans="1:25" s="16" customFormat="1" ht="12" customHeight="1" x14ac:dyDescent="0.2">
      <c r="A58" s="72" t="s">
        <v>44</v>
      </c>
      <c r="B58" s="72"/>
      <c r="C58" s="6">
        <v>224.1</v>
      </c>
      <c r="D58" s="6">
        <v>213.1</v>
      </c>
      <c r="E58" s="6">
        <v>207.2</v>
      </c>
      <c r="F58" s="6">
        <v>204.8</v>
      </c>
      <c r="G58" s="6">
        <v>191.3</v>
      </c>
      <c r="H58" s="6">
        <v>189.4</v>
      </c>
      <c r="I58" s="6">
        <v>178.2</v>
      </c>
      <c r="J58" s="6">
        <v>174</v>
      </c>
      <c r="K58" s="6">
        <v>193.3</v>
      </c>
      <c r="L58" s="6">
        <v>206</v>
      </c>
      <c r="M58" s="6">
        <v>208.8</v>
      </c>
      <c r="N58" s="6">
        <v>211.7</v>
      </c>
      <c r="O58" s="6">
        <v>222.3</v>
      </c>
      <c r="P58" s="6">
        <v>224.6</v>
      </c>
      <c r="Q58" s="6">
        <v>223.3</v>
      </c>
      <c r="R58" s="6">
        <v>213.71200000000002</v>
      </c>
      <c r="S58" s="6">
        <v>251.01349999999999</v>
      </c>
      <c r="T58" s="6">
        <v>219.89439999999999</v>
      </c>
      <c r="U58" s="6">
        <v>219.02290000000002</v>
      </c>
      <c r="V58" s="6">
        <v>194.39490000000001</v>
      </c>
      <c r="W58" s="6">
        <v>206.33509999999998</v>
      </c>
      <c r="X58" s="6">
        <v>208.67880000000002</v>
      </c>
      <c r="Y58" s="6">
        <v>204.7689</v>
      </c>
    </row>
    <row r="59" spans="1:25" s="16" customFormat="1" ht="12" customHeight="1" x14ac:dyDescent="0.2">
      <c r="A59" s="72" t="s">
        <v>45</v>
      </c>
      <c r="B59" s="72"/>
      <c r="C59" s="6">
        <v>68.599999999999994</v>
      </c>
      <c r="D59" s="6">
        <v>61.6</v>
      </c>
      <c r="E59" s="6">
        <v>59.7</v>
      </c>
      <c r="F59" s="6">
        <v>62.2</v>
      </c>
      <c r="G59" s="6">
        <v>57.1</v>
      </c>
      <c r="H59" s="6">
        <v>58.5</v>
      </c>
      <c r="I59" s="6">
        <v>56.8</v>
      </c>
      <c r="J59" s="6">
        <v>51.6</v>
      </c>
      <c r="K59" s="6">
        <v>48.5</v>
      </c>
      <c r="L59" s="6">
        <v>47.6</v>
      </c>
      <c r="M59" s="6">
        <v>45.1</v>
      </c>
      <c r="N59" s="6">
        <v>45.1</v>
      </c>
      <c r="O59" s="6">
        <v>44.7</v>
      </c>
      <c r="P59" s="6">
        <v>44.5</v>
      </c>
      <c r="Q59" s="6">
        <v>42</v>
      </c>
      <c r="R59" s="6">
        <v>41.828599999999994</v>
      </c>
      <c r="S59" s="6">
        <v>40.418900000000001</v>
      </c>
      <c r="T59" s="6">
        <v>36.508899999999997</v>
      </c>
      <c r="U59" s="6">
        <v>35.479900000000001</v>
      </c>
      <c r="V59" s="6">
        <v>33.869</v>
      </c>
      <c r="W59" s="6">
        <v>33.309400000000004</v>
      </c>
      <c r="X59" s="6">
        <v>32.996600000000001</v>
      </c>
      <c r="Y59" s="6">
        <v>34.432099999999998</v>
      </c>
    </row>
    <row r="60" spans="1:25" s="16" customFormat="1" ht="12" customHeight="1" x14ac:dyDescent="0.2">
      <c r="A60" s="72" t="s">
        <v>46</v>
      </c>
      <c r="B60" s="72"/>
      <c r="C60" s="6">
        <v>99</v>
      </c>
      <c r="D60" s="6">
        <v>103.4</v>
      </c>
      <c r="E60" s="6">
        <v>82.1</v>
      </c>
      <c r="F60" s="6">
        <v>79.8</v>
      </c>
      <c r="G60" s="6">
        <v>79.599999999999994</v>
      </c>
      <c r="H60" s="6">
        <v>81.3</v>
      </c>
      <c r="I60" s="6">
        <v>85.2</v>
      </c>
      <c r="J60" s="6">
        <v>77.099999999999994</v>
      </c>
      <c r="K60" s="6">
        <v>85.5</v>
      </c>
      <c r="L60" s="6">
        <v>147.4</v>
      </c>
      <c r="M60" s="6">
        <v>148.4</v>
      </c>
      <c r="N60" s="6">
        <v>154.30000000000001</v>
      </c>
      <c r="O60" s="6">
        <v>157</v>
      </c>
      <c r="P60" s="6">
        <v>157.9</v>
      </c>
      <c r="Q60" s="6">
        <v>159.69999999999999</v>
      </c>
      <c r="R60" s="6">
        <v>156.94030000000001</v>
      </c>
      <c r="S60" s="6">
        <v>156.73269999999999</v>
      </c>
      <c r="T60" s="6">
        <v>146.37899999999999</v>
      </c>
      <c r="U60" s="6">
        <v>150.61009999999999</v>
      </c>
      <c r="V60" s="6">
        <v>144.24</v>
      </c>
      <c r="W60" s="6">
        <v>137.18780000000001</v>
      </c>
      <c r="X60" s="6">
        <v>134.3853</v>
      </c>
      <c r="Y60" s="6">
        <v>130.0308</v>
      </c>
    </row>
    <row r="61" spans="1:25" s="16" customFormat="1" ht="12" customHeight="1" x14ac:dyDescent="0.2">
      <c r="A61" s="72" t="s">
        <v>47</v>
      </c>
      <c r="B61" s="72"/>
      <c r="C61" s="6">
        <v>513.70000000000005</v>
      </c>
      <c r="D61" s="6">
        <v>526.1</v>
      </c>
      <c r="E61" s="6">
        <v>506.6</v>
      </c>
      <c r="F61" s="6">
        <v>545.9</v>
      </c>
      <c r="G61" s="6">
        <v>542.70000000000005</v>
      </c>
      <c r="H61" s="6">
        <v>538.20000000000005</v>
      </c>
      <c r="I61" s="6">
        <v>531.4</v>
      </c>
      <c r="J61" s="6">
        <v>547.20000000000005</v>
      </c>
      <c r="K61" s="6">
        <v>521.70000000000005</v>
      </c>
      <c r="L61" s="6">
        <v>499.5</v>
      </c>
      <c r="M61" s="6">
        <v>491.8</v>
      </c>
      <c r="N61" s="6">
        <v>483.7</v>
      </c>
      <c r="O61" s="6">
        <v>479.8</v>
      </c>
      <c r="P61" s="6">
        <v>474.2</v>
      </c>
      <c r="Q61" s="6">
        <v>510.5</v>
      </c>
      <c r="R61" s="6">
        <v>478.00319999999999</v>
      </c>
      <c r="S61" s="6">
        <v>484.86529999999999</v>
      </c>
      <c r="T61" s="6">
        <v>456.72120000000001</v>
      </c>
      <c r="U61" s="6">
        <v>446.75010000000003</v>
      </c>
      <c r="V61" s="6">
        <v>458.33370000000002</v>
      </c>
      <c r="W61" s="6">
        <v>492.24879999999996</v>
      </c>
      <c r="X61" s="6">
        <v>496.69720000000001</v>
      </c>
      <c r="Y61" s="6">
        <v>469.96420000000001</v>
      </c>
    </row>
    <row r="62" spans="1:25" s="16" customFormat="1" ht="12" customHeight="1" x14ac:dyDescent="0.2">
      <c r="A62" s="72" t="s">
        <v>48</v>
      </c>
      <c r="B62" s="72"/>
      <c r="C62" s="6">
        <v>19</v>
      </c>
      <c r="D62" s="6">
        <v>22.4</v>
      </c>
      <c r="E62" s="6">
        <v>23.1</v>
      </c>
      <c r="F62" s="6">
        <v>18.3</v>
      </c>
      <c r="G62" s="6">
        <v>18.8</v>
      </c>
      <c r="H62" s="6">
        <v>14.2</v>
      </c>
      <c r="I62" s="6">
        <v>14.4</v>
      </c>
      <c r="J62" s="6">
        <v>32.299999999999997</v>
      </c>
      <c r="K62" s="6">
        <v>15</v>
      </c>
      <c r="L62" s="6">
        <v>14.6</v>
      </c>
      <c r="M62" s="6">
        <v>14.5</v>
      </c>
      <c r="N62" s="6">
        <v>14.3</v>
      </c>
      <c r="O62" s="6">
        <v>15.2</v>
      </c>
      <c r="P62" s="6">
        <v>14.2</v>
      </c>
      <c r="Q62" s="6">
        <v>14.2</v>
      </c>
      <c r="R62" s="6">
        <v>12.736199999999998</v>
      </c>
      <c r="S62" s="6">
        <v>11.196400000000001</v>
      </c>
      <c r="T62" s="6">
        <v>10.1744</v>
      </c>
      <c r="U62" s="6">
        <v>9.6143999999999998</v>
      </c>
      <c r="V62" s="6">
        <v>8.5441000000000003</v>
      </c>
      <c r="W62" s="6">
        <v>7.7530999999999999</v>
      </c>
      <c r="X62" s="6">
        <v>7.0684000000000005</v>
      </c>
      <c r="Y62" s="6">
        <v>7.8495000000000008</v>
      </c>
    </row>
    <row r="63" spans="1:25" s="16" customFormat="1" ht="12" customHeight="1" x14ac:dyDescent="0.2">
      <c r="A63" s="72" t="s">
        <v>49</v>
      </c>
      <c r="B63" s="72"/>
      <c r="C63" s="6">
        <v>248.9</v>
      </c>
      <c r="D63" s="6">
        <v>258.7</v>
      </c>
      <c r="E63" s="6">
        <v>259.7</v>
      </c>
      <c r="F63" s="6">
        <v>272.3</v>
      </c>
      <c r="G63" s="6">
        <v>261.8</v>
      </c>
      <c r="H63" s="6">
        <v>255.3</v>
      </c>
      <c r="I63" s="6">
        <v>255.3</v>
      </c>
      <c r="J63" s="6">
        <v>246.7</v>
      </c>
      <c r="K63" s="6">
        <v>260.89999999999998</v>
      </c>
      <c r="L63" s="6">
        <v>262.89999999999998</v>
      </c>
      <c r="M63" s="6">
        <v>260.10000000000002</v>
      </c>
      <c r="N63" s="6">
        <v>265.2</v>
      </c>
      <c r="O63" s="6">
        <v>268.60000000000002</v>
      </c>
      <c r="P63" s="6">
        <v>269.89999999999998</v>
      </c>
      <c r="Q63" s="6">
        <v>268.10000000000002</v>
      </c>
      <c r="R63" s="6">
        <v>266.09190000000001</v>
      </c>
      <c r="S63" s="6">
        <v>265.36070000000001</v>
      </c>
      <c r="T63" s="6">
        <v>257.33</v>
      </c>
      <c r="U63" s="6">
        <v>255.17400000000001</v>
      </c>
      <c r="V63" s="6">
        <v>286.25749999999999</v>
      </c>
      <c r="W63" s="6">
        <v>274.00959999999998</v>
      </c>
      <c r="X63" s="6">
        <v>275.73570000000001</v>
      </c>
      <c r="Y63" s="6">
        <v>280.80610000000001</v>
      </c>
    </row>
    <row r="64" spans="1:25" s="16" customFormat="1" ht="12" customHeight="1" x14ac:dyDescent="0.2">
      <c r="A64" s="72" t="s">
        <v>50</v>
      </c>
      <c r="B64" s="72"/>
      <c r="C64" s="6">
        <v>26.8</v>
      </c>
      <c r="D64" s="6">
        <v>26.6</v>
      </c>
      <c r="E64" s="6">
        <v>26.3</v>
      </c>
      <c r="F64" s="6">
        <v>26.8</v>
      </c>
      <c r="G64" s="6">
        <v>29.9</v>
      </c>
      <c r="H64" s="6">
        <v>24.3</v>
      </c>
      <c r="I64" s="6">
        <v>29.8</v>
      </c>
      <c r="J64" s="6">
        <v>52.7</v>
      </c>
      <c r="K64" s="6">
        <v>23.5</v>
      </c>
      <c r="L64" s="6">
        <v>25.2</v>
      </c>
      <c r="M64" s="6">
        <v>23.7</v>
      </c>
      <c r="N64" s="6">
        <v>23.6</v>
      </c>
      <c r="O64" s="6">
        <v>25.4</v>
      </c>
      <c r="P64" s="6">
        <v>20.2</v>
      </c>
      <c r="Q64" s="6">
        <v>21.5</v>
      </c>
      <c r="R64" s="6">
        <v>20.934799999999999</v>
      </c>
      <c r="S64" s="6">
        <v>21.433299999999999</v>
      </c>
      <c r="T64" s="6">
        <v>18.983000000000001</v>
      </c>
      <c r="U64" s="6">
        <v>18.5825</v>
      </c>
      <c r="V64" s="6">
        <v>18.5825</v>
      </c>
      <c r="W64" s="6">
        <v>16.655999999999999</v>
      </c>
      <c r="X64" s="6">
        <v>16.655899999999999</v>
      </c>
      <c r="Y64" s="6">
        <v>6.0623000000000005</v>
      </c>
    </row>
    <row r="65" spans="1:25" s="16" customFormat="1" ht="12" customHeight="1" x14ac:dyDescent="0.2">
      <c r="A65" s="72" t="s">
        <v>51</v>
      </c>
      <c r="B65" s="72"/>
      <c r="C65" s="6">
        <v>181.1</v>
      </c>
      <c r="D65" s="6">
        <v>183</v>
      </c>
      <c r="E65" s="6">
        <v>160.9</v>
      </c>
      <c r="F65" s="6">
        <v>170.7</v>
      </c>
      <c r="G65" s="6">
        <v>161.69999999999999</v>
      </c>
      <c r="H65" s="6">
        <v>159.9</v>
      </c>
      <c r="I65" s="6">
        <v>174.8</v>
      </c>
      <c r="J65" s="6">
        <v>155.6</v>
      </c>
      <c r="K65" s="6">
        <v>162.30000000000001</v>
      </c>
      <c r="L65" s="6">
        <v>170</v>
      </c>
      <c r="M65" s="6">
        <v>172.6</v>
      </c>
      <c r="N65" s="6">
        <v>169.2</v>
      </c>
      <c r="O65" s="6">
        <v>159.4</v>
      </c>
      <c r="P65" s="6">
        <v>145.69999999999999</v>
      </c>
      <c r="Q65" s="6">
        <v>142.6</v>
      </c>
      <c r="R65" s="6">
        <v>137.3389</v>
      </c>
      <c r="S65" s="6">
        <v>124.4898</v>
      </c>
      <c r="T65" s="6">
        <v>116.4877</v>
      </c>
      <c r="U65" s="6">
        <v>114.2043</v>
      </c>
      <c r="V65" s="6">
        <v>73.902799999999999</v>
      </c>
      <c r="W65" s="6">
        <v>74.494399999999999</v>
      </c>
      <c r="X65" s="6">
        <v>72.905500000000004</v>
      </c>
      <c r="Y65" s="6">
        <v>65.965600000000009</v>
      </c>
    </row>
    <row r="66" spans="1:25" s="16" customFormat="1" ht="12" customHeight="1" x14ac:dyDescent="0.2">
      <c r="A66" s="73" t="s">
        <v>52</v>
      </c>
      <c r="B66" s="73"/>
      <c r="C66" s="11">
        <v>7.6</v>
      </c>
      <c r="D66" s="11">
        <v>4.5</v>
      </c>
      <c r="E66" s="11">
        <v>4.5</v>
      </c>
      <c r="F66" s="11">
        <v>3.6</v>
      </c>
      <c r="G66" s="11">
        <v>3.6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</row>
    <row r="67" spans="1:25" s="16" customFormat="1" ht="12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s="16" customFormat="1" ht="12" customHeight="1" x14ac:dyDescent="0.2">
      <c r="A68" s="74" t="s">
        <v>53</v>
      </c>
      <c r="B68" s="74"/>
      <c r="C68" s="5">
        <f>SUM(C69:C115)</f>
        <v>2072.1999999999994</v>
      </c>
      <c r="D68" s="5">
        <f t="shared" ref="D68:X68" si="42">SUM(D69:D115)</f>
        <v>1964.5</v>
      </c>
      <c r="E68" s="5">
        <f t="shared" si="42"/>
        <v>1956</v>
      </c>
      <c r="F68" s="5">
        <f t="shared" si="42"/>
        <v>1983.5000000000005</v>
      </c>
      <c r="G68" s="5">
        <f t="shared" si="42"/>
        <v>1937.5000000000002</v>
      </c>
      <c r="H68" s="5">
        <f t="shared" si="42"/>
        <v>1989.3999999999996</v>
      </c>
      <c r="I68" s="5">
        <f t="shared" si="42"/>
        <v>1981.9999999999998</v>
      </c>
      <c r="J68" s="5">
        <f t="shared" si="42"/>
        <v>1993.4000000000003</v>
      </c>
      <c r="K68" s="5">
        <f t="shared" si="42"/>
        <v>1988.1</v>
      </c>
      <c r="L68" s="5">
        <f t="shared" si="42"/>
        <v>2093</v>
      </c>
      <c r="M68" s="5">
        <f t="shared" si="42"/>
        <v>2085.7000000000003</v>
      </c>
      <c r="N68" s="5">
        <f t="shared" si="42"/>
        <v>2115.4999999999995</v>
      </c>
      <c r="O68" s="5">
        <f t="shared" si="42"/>
        <v>2198.9</v>
      </c>
      <c r="P68" s="5">
        <f t="shared" si="42"/>
        <v>2205.2000000000003</v>
      </c>
      <c r="Q68" s="5">
        <f t="shared" si="42"/>
        <v>2300.3000000000002</v>
      </c>
      <c r="R68" s="5">
        <f t="shared" si="42"/>
        <v>2298.1553999999996</v>
      </c>
      <c r="S68" s="5">
        <f t="shared" si="42"/>
        <v>2384.4822999999992</v>
      </c>
      <c r="T68" s="5">
        <f t="shared" si="42"/>
        <v>2389.1351</v>
      </c>
      <c r="U68" s="5">
        <f t="shared" si="42"/>
        <v>2250.3788999999997</v>
      </c>
      <c r="V68" s="5">
        <f t="shared" si="42"/>
        <v>2297.9126999999999</v>
      </c>
      <c r="W68" s="5">
        <f t="shared" si="42"/>
        <v>2276.8855999999996</v>
      </c>
      <c r="X68" s="5">
        <f t="shared" si="42"/>
        <v>2294.9157000000005</v>
      </c>
      <c r="Y68" s="5">
        <v>2301.2825000000007</v>
      </c>
    </row>
    <row r="69" spans="1:25" s="16" customFormat="1" ht="12" customHeight="1" x14ac:dyDescent="0.2">
      <c r="A69" s="72" t="s">
        <v>54</v>
      </c>
      <c r="B69" s="72"/>
      <c r="C69" s="6">
        <v>94.5</v>
      </c>
      <c r="D69" s="6">
        <v>102.4</v>
      </c>
      <c r="E69" s="6">
        <v>101.8</v>
      </c>
      <c r="F69" s="6">
        <v>102.3</v>
      </c>
      <c r="G69" s="6">
        <v>102.3</v>
      </c>
      <c r="H69" s="6">
        <v>100</v>
      </c>
      <c r="I69" s="6">
        <v>100.8</v>
      </c>
      <c r="J69" s="6">
        <v>103.2</v>
      </c>
      <c r="K69" s="6">
        <v>100.8</v>
      </c>
      <c r="L69" s="6">
        <v>99.5</v>
      </c>
      <c r="M69" s="6">
        <v>99.5</v>
      </c>
      <c r="N69" s="6">
        <v>98.6</v>
      </c>
      <c r="O69" s="6">
        <v>96.8</v>
      </c>
      <c r="P69" s="6">
        <v>96.3</v>
      </c>
      <c r="Q69" s="6">
        <v>105.1</v>
      </c>
      <c r="R69" s="6">
        <v>105.33879999999999</v>
      </c>
      <c r="S69" s="6">
        <v>111.21520000000001</v>
      </c>
      <c r="T69" s="6">
        <v>110.0149</v>
      </c>
      <c r="U69" s="6">
        <v>104.9337</v>
      </c>
      <c r="V69" s="6">
        <v>103.90459999999999</v>
      </c>
      <c r="W69" s="6">
        <v>103.2008</v>
      </c>
      <c r="X69" s="6">
        <v>103.11409999999999</v>
      </c>
      <c r="Y69" s="6">
        <v>95.298999999999992</v>
      </c>
    </row>
    <row r="70" spans="1:25" s="16" customFormat="1" ht="12" customHeight="1" x14ac:dyDescent="0.2">
      <c r="A70" s="72" t="s">
        <v>55</v>
      </c>
      <c r="B70" s="72"/>
      <c r="C70" s="6">
        <v>191.8</v>
      </c>
      <c r="D70" s="6">
        <v>208.9</v>
      </c>
      <c r="E70" s="6">
        <v>236.5</v>
      </c>
      <c r="F70" s="6">
        <v>227.7</v>
      </c>
      <c r="G70" s="6">
        <v>265</v>
      </c>
      <c r="H70" s="6">
        <v>286.8</v>
      </c>
      <c r="I70" s="6">
        <v>286.2</v>
      </c>
      <c r="J70" s="6">
        <v>271.8</v>
      </c>
      <c r="K70" s="6">
        <v>279</v>
      </c>
      <c r="L70" s="6">
        <v>283.7</v>
      </c>
      <c r="M70" s="6">
        <v>281.89999999999998</v>
      </c>
      <c r="N70" s="6">
        <v>281.2</v>
      </c>
      <c r="O70" s="6">
        <v>283.89999999999998</v>
      </c>
      <c r="P70" s="6">
        <v>283.3</v>
      </c>
      <c r="Q70" s="6">
        <v>285.8</v>
      </c>
      <c r="R70" s="6">
        <v>296.57400000000001</v>
      </c>
      <c r="S70" s="6">
        <v>304.61250000000001</v>
      </c>
      <c r="T70" s="6">
        <v>322.21730000000002</v>
      </c>
      <c r="U70" s="6">
        <v>290.03109999999998</v>
      </c>
      <c r="V70" s="6">
        <v>296.84069999999997</v>
      </c>
      <c r="W70" s="6">
        <v>326.90210000000002</v>
      </c>
      <c r="X70" s="6">
        <v>326.1302</v>
      </c>
      <c r="Y70" s="6">
        <v>334.11419999999998</v>
      </c>
    </row>
    <row r="71" spans="1:25" s="16" customFormat="1" ht="12" customHeight="1" x14ac:dyDescent="0.2">
      <c r="A71" s="72" t="s">
        <v>56</v>
      </c>
      <c r="B71" s="72"/>
      <c r="C71" s="6">
        <v>14.3</v>
      </c>
      <c r="D71" s="6">
        <v>14.5</v>
      </c>
      <c r="E71" s="6">
        <v>14.5</v>
      </c>
      <c r="F71" s="6">
        <v>13.3</v>
      </c>
      <c r="G71" s="6">
        <v>15.3</v>
      </c>
      <c r="H71" s="6">
        <v>20.3</v>
      </c>
      <c r="I71" s="6">
        <v>20.399999999999999</v>
      </c>
      <c r="J71" s="6">
        <v>15.4</v>
      </c>
      <c r="K71" s="6">
        <v>15</v>
      </c>
      <c r="L71" s="6">
        <v>15.6</v>
      </c>
      <c r="M71" s="6">
        <v>14.2</v>
      </c>
      <c r="N71" s="6">
        <v>13.1</v>
      </c>
      <c r="O71" s="6">
        <v>14.6</v>
      </c>
      <c r="P71" s="6">
        <v>14.4</v>
      </c>
      <c r="Q71" s="6">
        <v>14.4</v>
      </c>
      <c r="R71" s="6">
        <v>14.381500000000001</v>
      </c>
      <c r="S71" s="6">
        <v>14.381500000000001</v>
      </c>
      <c r="T71" s="6">
        <v>14.381500000000001</v>
      </c>
      <c r="U71" s="6">
        <v>12.246700000000001</v>
      </c>
      <c r="V71" s="6">
        <v>12.246700000000001</v>
      </c>
      <c r="W71" s="6">
        <v>12.410599999999999</v>
      </c>
      <c r="X71" s="6">
        <v>12.854200000000001</v>
      </c>
      <c r="Y71" s="6">
        <v>12.854200000000001</v>
      </c>
    </row>
    <row r="72" spans="1:25" s="16" customFormat="1" ht="12" customHeight="1" x14ac:dyDescent="0.2">
      <c r="A72" s="72" t="s">
        <v>57</v>
      </c>
      <c r="B72" s="72"/>
      <c r="C72" s="6">
        <v>89.2</v>
      </c>
      <c r="D72" s="6">
        <v>89.2</v>
      </c>
      <c r="E72" s="6">
        <v>96.3</v>
      </c>
      <c r="F72" s="6">
        <v>93.7</v>
      </c>
      <c r="G72" s="6">
        <v>92.5</v>
      </c>
      <c r="H72" s="6">
        <v>93.8</v>
      </c>
      <c r="I72" s="6">
        <v>99.6</v>
      </c>
      <c r="J72" s="6">
        <v>96</v>
      </c>
      <c r="K72" s="6">
        <v>102.9</v>
      </c>
      <c r="L72" s="6">
        <v>106.2</v>
      </c>
      <c r="M72" s="6">
        <v>107.5</v>
      </c>
      <c r="N72" s="6">
        <v>108.1</v>
      </c>
      <c r="O72" s="6">
        <v>106.5</v>
      </c>
      <c r="P72" s="6">
        <v>107.8</v>
      </c>
      <c r="Q72" s="6">
        <v>110.5</v>
      </c>
      <c r="R72" s="6">
        <v>110.94540000000001</v>
      </c>
      <c r="S72" s="6">
        <v>113.59370000000001</v>
      </c>
      <c r="T72" s="6">
        <v>98.761399999999995</v>
      </c>
      <c r="U72" s="6">
        <v>101.92749999999999</v>
      </c>
      <c r="V72" s="6">
        <v>107.2991</v>
      </c>
      <c r="W72" s="6">
        <v>105.0467</v>
      </c>
      <c r="X72" s="6">
        <v>107.12370000000001</v>
      </c>
      <c r="Y72" s="6">
        <v>110.39229999999999</v>
      </c>
    </row>
    <row r="73" spans="1:25" s="16" customFormat="1" ht="12" customHeight="1" x14ac:dyDescent="0.2">
      <c r="A73" s="72" t="s">
        <v>58</v>
      </c>
      <c r="B73" s="72"/>
      <c r="C73" s="6">
        <v>52.6</v>
      </c>
      <c r="D73" s="6">
        <v>50.4</v>
      </c>
      <c r="E73" s="6">
        <v>47.5</v>
      </c>
      <c r="F73" s="6">
        <v>43.5</v>
      </c>
      <c r="G73" s="6">
        <v>43.1</v>
      </c>
      <c r="H73" s="6">
        <v>44</v>
      </c>
      <c r="I73" s="6">
        <v>44.7</v>
      </c>
      <c r="J73" s="6">
        <v>44.8</v>
      </c>
      <c r="K73" s="6">
        <v>42.6</v>
      </c>
      <c r="L73" s="6">
        <v>41.7</v>
      </c>
      <c r="M73" s="6">
        <v>44.1</v>
      </c>
      <c r="N73" s="6">
        <v>41.4</v>
      </c>
      <c r="O73" s="6">
        <v>41.4</v>
      </c>
      <c r="P73" s="6">
        <v>41.4</v>
      </c>
      <c r="Q73" s="6">
        <v>43</v>
      </c>
      <c r="R73" s="6">
        <v>42.712600000000002</v>
      </c>
      <c r="S73" s="6">
        <v>41.835699999999996</v>
      </c>
      <c r="T73" s="6">
        <v>43.253999999999998</v>
      </c>
      <c r="U73" s="6">
        <v>36.666399999999996</v>
      </c>
      <c r="V73" s="6">
        <v>31.549099999999999</v>
      </c>
      <c r="W73" s="6">
        <v>30.980500000000003</v>
      </c>
      <c r="X73" s="6">
        <v>30.612300000000001</v>
      </c>
      <c r="Y73" s="6">
        <v>1.1855</v>
      </c>
    </row>
    <row r="74" spans="1:25" s="16" customFormat="1" ht="12" customHeight="1" x14ac:dyDescent="0.2">
      <c r="A74" s="72" t="s">
        <v>59</v>
      </c>
      <c r="B74" s="72"/>
      <c r="C74" s="6">
        <v>29.2</v>
      </c>
      <c r="D74" s="6">
        <v>28.5</v>
      </c>
      <c r="E74" s="6">
        <v>29.3</v>
      </c>
      <c r="F74" s="6">
        <v>28.3</v>
      </c>
      <c r="G74" s="6">
        <v>27.9</v>
      </c>
      <c r="H74" s="6">
        <v>26.9</v>
      </c>
      <c r="I74" s="6">
        <v>24.9</v>
      </c>
      <c r="J74" s="6">
        <v>25.6</v>
      </c>
      <c r="K74" s="6">
        <v>21.8</v>
      </c>
      <c r="L74" s="6">
        <v>20.9</v>
      </c>
      <c r="M74" s="6">
        <v>19.7</v>
      </c>
      <c r="N74" s="6">
        <v>23.6</v>
      </c>
      <c r="O74" s="6">
        <v>24.3</v>
      </c>
      <c r="P74" s="6">
        <v>30.5</v>
      </c>
      <c r="Q74" s="6">
        <v>31.1</v>
      </c>
      <c r="R74" s="6">
        <v>31.381900000000002</v>
      </c>
      <c r="S74" s="6">
        <v>29.457399999999996</v>
      </c>
      <c r="T74" s="6">
        <v>29.166999999999998</v>
      </c>
      <c r="U74" s="6">
        <v>24.557399999999998</v>
      </c>
      <c r="V74" s="6">
        <v>21.100300000000001</v>
      </c>
      <c r="W74" s="6">
        <v>14.298399999999999</v>
      </c>
      <c r="X74" s="6">
        <v>17.683299999999999</v>
      </c>
      <c r="Y74" s="6">
        <v>17.383299999999998</v>
      </c>
    </row>
    <row r="75" spans="1:25" s="16" customFormat="1" ht="12" customHeight="1" x14ac:dyDescent="0.2">
      <c r="A75" s="72" t="s">
        <v>60</v>
      </c>
      <c r="B75" s="72"/>
      <c r="C75" s="6">
        <v>26.3</v>
      </c>
      <c r="D75" s="6">
        <v>27.6</v>
      </c>
      <c r="E75" s="6">
        <v>25.8</v>
      </c>
      <c r="F75" s="6">
        <v>31.1</v>
      </c>
      <c r="G75" s="6">
        <v>31.2</v>
      </c>
      <c r="H75" s="6">
        <v>28.2</v>
      </c>
      <c r="I75" s="6">
        <v>29.1</v>
      </c>
      <c r="J75" s="6">
        <v>32.4</v>
      </c>
      <c r="K75" s="6">
        <v>41</v>
      </c>
      <c r="L75" s="6">
        <v>46.8</v>
      </c>
      <c r="M75" s="6">
        <v>46.2</v>
      </c>
      <c r="N75" s="6">
        <v>47.7</v>
      </c>
      <c r="O75" s="6">
        <v>47.9</v>
      </c>
      <c r="P75" s="6">
        <v>47.2</v>
      </c>
      <c r="Q75" s="6">
        <v>48.4</v>
      </c>
      <c r="R75" s="6">
        <v>55.081899999999997</v>
      </c>
      <c r="S75" s="6">
        <v>55.336400000000005</v>
      </c>
      <c r="T75" s="6">
        <v>53.661700000000003</v>
      </c>
      <c r="U75" s="6">
        <v>45.966200000000001</v>
      </c>
      <c r="V75" s="6">
        <v>46.7</v>
      </c>
      <c r="W75" s="6">
        <v>56.741800000000005</v>
      </c>
      <c r="X75" s="6">
        <v>56.973999999999997</v>
      </c>
      <c r="Y75" s="6">
        <v>85.332900000000009</v>
      </c>
    </row>
    <row r="76" spans="1:25" s="16" customFormat="1" ht="12" customHeight="1" x14ac:dyDescent="0.2">
      <c r="A76" s="72" t="s">
        <v>61</v>
      </c>
      <c r="B76" s="72"/>
      <c r="C76" s="6">
        <v>42</v>
      </c>
      <c r="D76" s="6">
        <v>34.700000000000003</v>
      </c>
      <c r="E76" s="6">
        <v>34.700000000000003</v>
      </c>
      <c r="F76" s="6">
        <v>41.4</v>
      </c>
      <c r="G76" s="6">
        <v>39</v>
      </c>
      <c r="H76" s="6">
        <v>62.1</v>
      </c>
      <c r="I76" s="6">
        <v>61.6</v>
      </c>
      <c r="J76" s="6">
        <v>13.1</v>
      </c>
      <c r="K76" s="6">
        <v>68.099999999999994</v>
      </c>
      <c r="L76" s="6">
        <v>62</v>
      </c>
      <c r="M76" s="6">
        <v>59.3</v>
      </c>
      <c r="N76" s="6">
        <v>62.9</v>
      </c>
      <c r="O76" s="6">
        <v>66.400000000000006</v>
      </c>
      <c r="P76" s="6">
        <v>66.400000000000006</v>
      </c>
      <c r="Q76" s="6">
        <v>68.599999999999994</v>
      </c>
      <c r="R76" s="6">
        <v>68.037899999999993</v>
      </c>
      <c r="S76" s="6">
        <v>61.728000000000002</v>
      </c>
      <c r="T76" s="6">
        <v>60.766899999999993</v>
      </c>
      <c r="U76" s="6">
        <v>60.200400000000002</v>
      </c>
      <c r="V76" s="6">
        <v>55.7789</v>
      </c>
      <c r="W76" s="6">
        <v>55.717500000000001</v>
      </c>
      <c r="X76" s="6">
        <v>56.092299999999994</v>
      </c>
      <c r="Y76" s="6">
        <v>58.742200000000004</v>
      </c>
    </row>
    <row r="77" spans="1:25" s="16" customFormat="1" ht="12" customHeight="1" x14ac:dyDescent="0.2">
      <c r="A77" s="72" t="s">
        <v>62</v>
      </c>
      <c r="B77" s="72"/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</row>
    <row r="78" spans="1:25" s="16" customFormat="1" ht="12" customHeight="1" x14ac:dyDescent="0.2">
      <c r="A78" s="72" t="s">
        <v>63</v>
      </c>
      <c r="B78" s="72"/>
      <c r="C78" s="6">
        <v>0.8</v>
      </c>
      <c r="D78" s="6">
        <v>0.8</v>
      </c>
      <c r="E78" s="6">
        <v>0.8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0.37909999999999999</v>
      </c>
      <c r="T78" s="6">
        <v>0.37909999999999999</v>
      </c>
      <c r="U78" s="6">
        <v>0.37909999999999999</v>
      </c>
      <c r="V78" s="6">
        <v>0.54520000000000002</v>
      </c>
      <c r="W78" s="6">
        <v>0.86419999999999997</v>
      </c>
      <c r="X78" s="6">
        <v>0.86419999999999997</v>
      </c>
      <c r="Y78" s="6">
        <v>1.1368</v>
      </c>
    </row>
    <row r="79" spans="1:25" s="16" customFormat="1" ht="12" customHeight="1" x14ac:dyDescent="0.2">
      <c r="A79" s="72" t="s">
        <v>64</v>
      </c>
      <c r="B79" s="72"/>
      <c r="C79" s="6">
        <v>53</v>
      </c>
      <c r="D79" s="6">
        <v>50</v>
      </c>
      <c r="E79" s="6">
        <v>53.6</v>
      </c>
      <c r="F79" s="6">
        <v>57.8</v>
      </c>
      <c r="G79" s="6">
        <v>55.6</v>
      </c>
      <c r="H79" s="6">
        <v>57.8</v>
      </c>
      <c r="I79" s="6">
        <v>57.9</v>
      </c>
      <c r="J79" s="6">
        <v>56.3</v>
      </c>
      <c r="K79" s="6">
        <v>52.7</v>
      </c>
      <c r="L79" s="6">
        <v>61.9</v>
      </c>
      <c r="M79" s="6">
        <v>62.3</v>
      </c>
      <c r="N79" s="6">
        <v>60.8</v>
      </c>
      <c r="O79" s="6">
        <v>61.4</v>
      </c>
      <c r="P79" s="6">
        <v>62.1</v>
      </c>
      <c r="Q79" s="6">
        <v>62.3</v>
      </c>
      <c r="R79" s="6">
        <v>60.870600000000003</v>
      </c>
      <c r="S79" s="6">
        <v>62.5182</v>
      </c>
      <c r="T79" s="6">
        <v>62.787200000000006</v>
      </c>
      <c r="U79" s="6">
        <v>57.072899999999997</v>
      </c>
      <c r="V79" s="6">
        <v>65.028500000000008</v>
      </c>
      <c r="W79" s="6">
        <v>65.991799999999998</v>
      </c>
      <c r="X79" s="6">
        <v>65.485399999999998</v>
      </c>
      <c r="Y79" s="6">
        <v>65.587400000000002</v>
      </c>
    </row>
    <row r="80" spans="1:25" s="16" customFormat="1" ht="12" customHeight="1" x14ac:dyDescent="0.2">
      <c r="A80" s="72" t="s">
        <v>65</v>
      </c>
      <c r="B80" s="72"/>
      <c r="C80" s="6">
        <v>0.5</v>
      </c>
      <c r="D80" s="6">
        <v>0.5</v>
      </c>
      <c r="E80" s="6">
        <v>0.5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3.6469999999999998</v>
      </c>
      <c r="U80" s="6">
        <v>3.6469999999999998</v>
      </c>
      <c r="V80" s="6">
        <v>1.6618999999999999</v>
      </c>
      <c r="W80" s="6">
        <v>1.2524</v>
      </c>
      <c r="X80" s="6">
        <v>1.2524</v>
      </c>
      <c r="Y80" s="6">
        <v>1.2524</v>
      </c>
    </row>
    <row r="81" spans="1:25" s="16" customFormat="1" ht="12" customHeight="1" x14ac:dyDescent="0.2">
      <c r="A81" s="72" t="s">
        <v>66</v>
      </c>
      <c r="B81" s="72"/>
      <c r="C81" s="6">
        <v>1.1000000000000001</v>
      </c>
      <c r="D81" s="6">
        <v>1.2</v>
      </c>
      <c r="E81" s="6">
        <v>1.2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0.4</v>
      </c>
      <c r="M81" s="6">
        <v>0.4</v>
      </c>
      <c r="N81" s="6">
        <v>0.4</v>
      </c>
      <c r="O81" s="6">
        <v>0.4</v>
      </c>
      <c r="P81" s="6">
        <v>0.4</v>
      </c>
      <c r="Q81" s="6">
        <v>0.4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</row>
    <row r="82" spans="1:25" s="16" customFormat="1" ht="12" customHeight="1" x14ac:dyDescent="0.2">
      <c r="A82" s="72" t="s">
        <v>67</v>
      </c>
      <c r="B82" s="72"/>
      <c r="C82" s="6">
        <v>260</v>
      </c>
      <c r="D82" s="6">
        <v>259.89999999999998</v>
      </c>
      <c r="E82" s="6">
        <v>265.2</v>
      </c>
      <c r="F82" s="6">
        <v>281.10000000000002</v>
      </c>
      <c r="G82" s="6">
        <v>289</v>
      </c>
      <c r="H82" s="6">
        <v>288.7</v>
      </c>
      <c r="I82" s="6">
        <v>291.60000000000002</v>
      </c>
      <c r="J82" s="6">
        <v>290.2</v>
      </c>
      <c r="K82" s="6">
        <v>283.60000000000002</v>
      </c>
      <c r="L82" s="6">
        <v>316.2</v>
      </c>
      <c r="M82" s="6">
        <v>312.60000000000002</v>
      </c>
      <c r="N82" s="6">
        <v>313</v>
      </c>
      <c r="O82" s="6">
        <v>314.2</v>
      </c>
      <c r="P82" s="6">
        <v>310.89999999999998</v>
      </c>
      <c r="Q82" s="6">
        <v>312.2</v>
      </c>
      <c r="R82" s="6">
        <v>325.06189999999998</v>
      </c>
      <c r="S82" s="6">
        <v>348.76330000000002</v>
      </c>
      <c r="T82" s="6">
        <v>362.36169999999998</v>
      </c>
      <c r="U82" s="6">
        <v>341.9556</v>
      </c>
      <c r="V82" s="6">
        <v>358.30089999999996</v>
      </c>
      <c r="W82" s="6">
        <v>320.86810000000003</v>
      </c>
      <c r="X82" s="6">
        <v>317.55450000000002</v>
      </c>
      <c r="Y82" s="6">
        <v>312.90300000000002</v>
      </c>
    </row>
    <row r="83" spans="1:25" s="16" customFormat="1" ht="12" customHeight="1" x14ac:dyDescent="0.2">
      <c r="A83" s="72" t="s">
        <v>68</v>
      </c>
      <c r="B83" s="72"/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1.3</v>
      </c>
      <c r="Q83" s="6">
        <v>1.3</v>
      </c>
      <c r="R83" s="6">
        <v>1.268</v>
      </c>
      <c r="S83" s="6">
        <v>2.7293000000000003</v>
      </c>
      <c r="T83" s="6">
        <v>2.7293000000000003</v>
      </c>
      <c r="U83" s="6">
        <v>1.0788</v>
      </c>
      <c r="V83" s="6">
        <v>1.0788</v>
      </c>
      <c r="W83" s="6">
        <v>0</v>
      </c>
      <c r="X83" s="6">
        <v>0</v>
      </c>
      <c r="Y83" s="6">
        <v>0</v>
      </c>
    </row>
    <row r="84" spans="1:25" s="16" customFormat="1" ht="12" customHeight="1" x14ac:dyDescent="0.2">
      <c r="A84" s="72" t="s">
        <v>69</v>
      </c>
      <c r="B84" s="72"/>
      <c r="C84" s="6">
        <v>71.5</v>
      </c>
      <c r="D84" s="6">
        <v>73.599999999999994</v>
      </c>
      <c r="E84" s="6">
        <v>80.099999999999994</v>
      </c>
      <c r="F84" s="6">
        <v>79</v>
      </c>
      <c r="G84" s="6">
        <v>18.8</v>
      </c>
      <c r="H84" s="6">
        <v>18.899999999999999</v>
      </c>
      <c r="I84" s="6">
        <v>17.2</v>
      </c>
      <c r="J84" s="6">
        <v>4.0999999999999996</v>
      </c>
      <c r="K84" s="6">
        <v>4.2</v>
      </c>
      <c r="L84" s="6">
        <v>4.2</v>
      </c>
      <c r="M84" s="6">
        <v>4.2</v>
      </c>
      <c r="N84" s="6">
        <v>4.5999999999999996</v>
      </c>
      <c r="O84" s="6">
        <v>4.5999999999999996</v>
      </c>
      <c r="P84" s="6">
        <v>9</v>
      </c>
      <c r="Q84" s="6">
        <v>9</v>
      </c>
      <c r="R84" s="6">
        <v>8.9941999999999993</v>
      </c>
      <c r="S84" s="6">
        <v>9.6091999999999995</v>
      </c>
      <c r="T84" s="6">
        <v>10.0314</v>
      </c>
      <c r="U84" s="6">
        <v>8.1911000000000005</v>
      </c>
      <c r="V84" s="6">
        <v>8.1875999999999998</v>
      </c>
      <c r="W84" s="6">
        <v>8.5645000000000007</v>
      </c>
      <c r="X84" s="6">
        <v>9.6571999999999996</v>
      </c>
      <c r="Y84" s="6">
        <v>9.6522000000000006</v>
      </c>
    </row>
    <row r="85" spans="1:25" s="16" customFormat="1" ht="12" customHeight="1" x14ac:dyDescent="0.2">
      <c r="A85" s="72" t="s">
        <v>70</v>
      </c>
      <c r="B85" s="72"/>
      <c r="C85" s="6">
        <v>7.2</v>
      </c>
      <c r="D85" s="6">
        <v>4.7</v>
      </c>
      <c r="E85" s="6">
        <v>10.6</v>
      </c>
      <c r="F85" s="6">
        <v>10.199999999999999</v>
      </c>
      <c r="G85" s="6">
        <v>10.8</v>
      </c>
      <c r="H85" s="6">
        <v>13.9</v>
      </c>
      <c r="I85" s="6">
        <v>13.9</v>
      </c>
      <c r="J85" s="6">
        <v>14.2</v>
      </c>
      <c r="K85" s="6">
        <v>15.4</v>
      </c>
      <c r="L85" s="6">
        <v>15.3</v>
      </c>
      <c r="M85" s="6">
        <v>15.3</v>
      </c>
      <c r="N85" s="6">
        <v>16.3</v>
      </c>
      <c r="O85" s="6">
        <v>15.1</v>
      </c>
      <c r="P85" s="6">
        <v>15.1</v>
      </c>
      <c r="Q85" s="6">
        <v>15.1</v>
      </c>
      <c r="R85" s="6">
        <v>14.088800000000001</v>
      </c>
      <c r="S85" s="6">
        <v>14.1905</v>
      </c>
      <c r="T85" s="6">
        <v>16.265999999999998</v>
      </c>
      <c r="U85" s="6">
        <v>14.1807</v>
      </c>
      <c r="V85" s="6">
        <v>15.730599999999999</v>
      </c>
      <c r="W85" s="6">
        <v>15.851700000000001</v>
      </c>
      <c r="X85" s="6">
        <v>16.043299999999999</v>
      </c>
      <c r="Y85" s="6">
        <v>14.888900000000001</v>
      </c>
    </row>
    <row r="86" spans="1:25" s="16" customFormat="1" ht="12" customHeight="1" x14ac:dyDescent="0.2">
      <c r="A86" s="72" t="s">
        <v>71</v>
      </c>
      <c r="B86" s="72"/>
      <c r="C86" s="6">
        <v>2</v>
      </c>
      <c r="D86" s="6">
        <v>0</v>
      </c>
      <c r="E86" s="6">
        <v>0</v>
      </c>
      <c r="F86" s="6">
        <v>2</v>
      </c>
      <c r="G86" s="6">
        <v>0</v>
      </c>
      <c r="H86" s="6">
        <v>0</v>
      </c>
      <c r="I86" s="6">
        <v>0</v>
      </c>
      <c r="J86" s="6">
        <v>1.7</v>
      </c>
      <c r="K86" s="6">
        <v>1.7</v>
      </c>
      <c r="L86" s="6">
        <v>1.7</v>
      </c>
      <c r="M86" s="6">
        <v>0.8</v>
      </c>
      <c r="N86" s="6">
        <v>3</v>
      </c>
      <c r="O86" s="6">
        <v>3</v>
      </c>
      <c r="P86" s="6">
        <v>2.1</v>
      </c>
      <c r="Q86" s="6">
        <v>1.6</v>
      </c>
      <c r="R86" s="6">
        <v>1.6215000000000002</v>
      </c>
      <c r="S86" s="6">
        <v>1.6215000000000002</v>
      </c>
      <c r="T86" s="6">
        <v>2.1194999999999999</v>
      </c>
      <c r="U86" s="6">
        <v>2.1194999999999999</v>
      </c>
      <c r="V86" s="6">
        <v>1.6215000000000002</v>
      </c>
      <c r="W86" s="6">
        <v>1.5212999999999999</v>
      </c>
      <c r="X86" s="6">
        <v>1.5212999999999999</v>
      </c>
      <c r="Y86" s="6">
        <v>2.0554000000000001</v>
      </c>
    </row>
    <row r="87" spans="1:25" s="16" customFormat="1" ht="12" customHeight="1" x14ac:dyDescent="0.2">
      <c r="A87" s="72" t="s">
        <v>72</v>
      </c>
      <c r="B87" s="72"/>
      <c r="C87" s="6">
        <v>17.600000000000001</v>
      </c>
      <c r="D87" s="6">
        <v>17.600000000000001</v>
      </c>
      <c r="E87" s="6">
        <v>17.600000000000001</v>
      </c>
      <c r="F87" s="6">
        <v>20.9</v>
      </c>
      <c r="G87" s="6">
        <v>20.9</v>
      </c>
      <c r="H87" s="6">
        <v>17.3</v>
      </c>
      <c r="I87" s="6">
        <v>16.2</v>
      </c>
      <c r="J87" s="6">
        <v>15.7</v>
      </c>
      <c r="K87" s="6">
        <v>14.9</v>
      </c>
      <c r="L87" s="6">
        <v>14.9</v>
      </c>
      <c r="M87" s="6">
        <v>15.2</v>
      </c>
      <c r="N87" s="6">
        <v>15.1</v>
      </c>
      <c r="O87" s="6">
        <v>15.9</v>
      </c>
      <c r="P87" s="6">
        <v>13.7</v>
      </c>
      <c r="Q87" s="6">
        <v>14.7</v>
      </c>
      <c r="R87" s="6">
        <v>15.9255</v>
      </c>
      <c r="S87" s="6">
        <v>14.441300000000002</v>
      </c>
      <c r="T87" s="6">
        <v>14.661300000000001</v>
      </c>
      <c r="U87" s="6">
        <v>14.6503</v>
      </c>
      <c r="V87" s="6">
        <v>14.208299999999999</v>
      </c>
      <c r="W87" s="6">
        <v>12.6305</v>
      </c>
      <c r="X87" s="6">
        <v>12.6305</v>
      </c>
      <c r="Y87" s="6">
        <v>12.620200000000001</v>
      </c>
    </row>
    <row r="88" spans="1:25" s="16" customFormat="1" ht="12" customHeight="1" x14ac:dyDescent="0.2">
      <c r="A88" s="72" t="s">
        <v>73</v>
      </c>
      <c r="B88" s="72"/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16.100000000000001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</row>
    <row r="89" spans="1:25" s="16" customFormat="1" ht="12" customHeight="1" x14ac:dyDescent="0.2">
      <c r="A89" s="72" t="s">
        <v>74</v>
      </c>
      <c r="B89" s="72"/>
      <c r="C89" s="6">
        <v>4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3.4</v>
      </c>
      <c r="M89" s="6">
        <v>3.1</v>
      </c>
      <c r="N89" s="6">
        <v>3.1</v>
      </c>
      <c r="O89" s="6">
        <v>2.9</v>
      </c>
      <c r="P89" s="6">
        <v>2.9</v>
      </c>
      <c r="Q89" s="6">
        <v>2.9</v>
      </c>
      <c r="R89" s="6">
        <v>2.9177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</row>
    <row r="90" spans="1:25" s="16" customFormat="1" ht="12" customHeight="1" x14ac:dyDescent="0.2">
      <c r="A90" s="72" t="s">
        <v>75</v>
      </c>
      <c r="B90" s="72"/>
      <c r="C90" s="6">
        <v>38.299999999999997</v>
      </c>
      <c r="D90" s="6">
        <v>36.4</v>
      </c>
      <c r="E90" s="6">
        <v>35.700000000000003</v>
      </c>
      <c r="F90" s="6">
        <v>17</v>
      </c>
      <c r="G90" s="6">
        <v>1.9</v>
      </c>
      <c r="H90" s="6">
        <v>13.7</v>
      </c>
      <c r="I90" s="6">
        <v>13.7</v>
      </c>
      <c r="J90" s="6">
        <v>3.6</v>
      </c>
      <c r="K90" s="6">
        <v>3.6</v>
      </c>
      <c r="L90" s="6">
        <v>13.8</v>
      </c>
      <c r="M90" s="6">
        <v>10.3</v>
      </c>
      <c r="N90" s="6">
        <v>9.8000000000000007</v>
      </c>
      <c r="O90" s="6">
        <v>9.8000000000000007</v>
      </c>
      <c r="P90" s="6">
        <v>9.9</v>
      </c>
      <c r="Q90" s="6">
        <v>18.399999999999999</v>
      </c>
      <c r="R90" s="6">
        <v>22.922800000000002</v>
      </c>
      <c r="S90" s="6">
        <v>40.805500000000002</v>
      </c>
      <c r="T90" s="6">
        <v>33.8187</v>
      </c>
      <c r="U90" s="6">
        <v>33.418700000000001</v>
      </c>
      <c r="V90" s="6">
        <v>29.297899999999998</v>
      </c>
      <c r="W90" s="6">
        <v>28.601900000000001</v>
      </c>
      <c r="X90" s="6">
        <v>30.802900000000001</v>
      </c>
      <c r="Y90" s="6">
        <v>31.0642</v>
      </c>
    </row>
    <row r="91" spans="1:25" s="16" customFormat="1" ht="12" customHeight="1" x14ac:dyDescent="0.2">
      <c r="A91" s="72" t="s">
        <v>76</v>
      </c>
      <c r="B91" s="72"/>
      <c r="C91" s="6">
        <v>374.5</v>
      </c>
      <c r="D91" s="6">
        <v>322.39999999999998</v>
      </c>
      <c r="E91" s="6">
        <v>303.5</v>
      </c>
      <c r="F91" s="6">
        <v>310.8</v>
      </c>
      <c r="G91" s="6">
        <v>304.2</v>
      </c>
      <c r="H91" s="6">
        <v>279.39999999999998</v>
      </c>
      <c r="I91" s="6">
        <v>271.3</v>
      </c>
      <c r="J91" s="6">
        <v>289.60000000000002</v>
      </c>
      <c r="K91" s="6">
        <v>268.8</v>
      </c>
      <c r="L91" s="6">
        <v>280</v>
      </c>
      <c r="M91" s="6">
        <v>273.10000000000002</v>
      </c>
      <c r="N91" s="6">
        <v>277.2</v>
      </c>
      <c r="O91" s="6">
        <v>339.3</v>
      </c>
      <c r="P91" s="6">
        <v>347.6</v>
      </c>
      <c r="Q91" s="6">
        <v>373.9</v>
      </c>
      <c r="R91" s="6">
        <v>373.78610000000003</v>
      </c>
      <c r="S91" s="6">
        <v>379.8553</v>
      </c>
      <c r="T91" s="6">
        <v>376.86870000000005</v>
      </c>
      <c r="U91" s="6">
        <v>347.32959999999997</v>
      </c>
      <c r="V91" s="6">
        <v>350.42949999999996</v>
      </c>
      <c r="W91" s="6">
        <v>335.84769999999997</v>
      </c>
      <c r="X91" s="6">
        <v>346.58529999999996</v>
      </c>
      <c r="Y91" s="6">
        <v>357.88150000000002</v>
      </c>
    </row>
    <row r="92" spans="1:25" s="16" customFormat="1" ht="12" customHeight="1" x14ac:dyDescent="0.2">
      <c r="A92" s="72" t="s">
        <v>77</v>
      </c>
      <c r="B92" s="72"/>
      <c r="C92" s="6">
        <v>14.1</v>
      </c>
      <c r="D92" s="6">
        <v>13.8</v>
      </c>
      <c r="E92" s="6">
        <v>13.8</v>
      </c>
      <c r="F92" s="6">
        <v>14.7</v>
      </c>
      <c r="G92" s="6">
        <v>14.6</v>
      </c>
      <c r="H92" s="6">
        <v>14.6</v>
      </c>
      <c r="I92" s="6">
        <v>14.6</v>
      </c>
      <c r="J92" s="6">
        <v>21.2</v>
      </c>
      <c r="K92" s="6">
        <v>8.6</v>
      </c>
      <c r="L92" s="6">
        <v>8.6</v>
      </c>
      <c r="M92" s="6">
        <v>6.9</v>
      </c>
      <c r="N92" s="6">
        <v>6.9</v>
      </c>
      <c r="O92" s="6">
        <v>6.9</v>
      </c>
      <c r="P92" s="6">
        <v>6.9</v>
      </c>
      <c r="Q92" s="6">
        <v>6.9</v>
      </c>
      <c r="R92" s="6">
        <v>3.8037999999999998</v>
      </c>
      <c r="S92" s="6">
        <v>5.6349</v>
      </c>
      <c r="T92" s="6">
        <v>6.9998000000000005</v>
      </c>
      <c r="U92" s="6">
        <v>6.8502999999999998</v>
      </c>
      <c r="V92" s="6">
        <v>5.5064000000000002</v>
      </c>
      <c r="W92" s="6">
        <v>6.4366999999999992</v>
      </c>
      <c r="X92" s="6">
        <v>5.9466999999999999</v>
      </c>
      <c r="Y92" s="6">
        <v>5.9466000000000001</v>
      </c>
    </row>
    <row r="93" spans="1:25" s="16" customFormat="1" ht="12" customHeight="1" x14ac:dyDescent="0.2">
      <c r="A93" s="72" t="s">
        <v>78</v>
      </c>
      <c r="B93" s="72"/>
      <c r="C93" s="6">
        <v>5.4</v>
      </c>
      <c r="D93" s="6">
        <v>5.4</v>
      </c>
      <c r="E93" s="6">
        <v>12.9</v>
      </c>
      <c r="F93" s="6">
        <v>13.7</v>
      </c>
      <c r="G93" s="6">
        <v>14.4</v>
      </c>
      <c r="H93" s="6">
        <v>20.3</v>
      </c>
      <c r="I93" s="6">
        <v>23.9</v>
      </c>
      <c r="J93" s="6">
        <v>26.5</v>
      </c>
      <c r="K93" s="6">
        <v>9.6</v>
      </c>
      <c r="L93" s="6">
        <v>10.4</v>
      </c>
      <c r="M93" s="6">
        <v>10.4</v>
      </c>
      <c r="N93" s="6">
        <v>12.1</v>
      </c>
      <c r="O93" s="6">
        <v>12.2</v>
      </c>
      <c r="P93" s="6">
        <v>12.2</v>
      </c>
      <c r="Q93" s="6">
        <v>13.7</v>
      </c>
      <c r="R93" s="6">
        <v>11.178599999999999</v>
      </c>
      <c r="S93" s="6">
        <v>4.1256000000000004</v>
      </c>
      <c r="T93" s="6">
        <v>3.0575999999999999</v>
      </c>
      <c r="U93" s="6">
        <v>3.0575999999999999</v>
      </c>
      <c r="V93" s="6">
        <v>3.0575999999999999</v>
      </c>
      <c r="W93" s="6">
        <v>2.6579000000000002</v>
      </c>
      <c r="X93" s="6">
        <v>1.9841</v>
      </c>
      <c r="Y93" s="6">
        <v>1.9835</v>
      </c>
    </row>
    <row r="94" spans="1:25" s="16" customFormat="1" ht="12" customHeight="1" x14ac:dyDescent="0.2">
      <c r="A94" s="72" t="s">
        <v>79</v>
      </c>
      <c r="B94" s="72"/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</row>
    <row r="95" spans="1:25" s="16" customFormat="1" ht="12" customHeight="1" x14ac:dyDescent="0.2">
      <c r="A95" s="72" t="s">
        <v>80</v>
      </c>
      <c r="B95" s="72"/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1.3603999999999998</v>
      </c>
      <c r="T95" s="6">
        <v>1.3603999999999998</v>
      </c>
      <c r="U95" s="6">
        <v>1.3603999999999998</v>
      </c>
      <c r="V95" s="6">
        <v>1.3603999999999998</v>
      </c>
      <c r="W95" s="6">
        <v>1.5219</v>
      </c>
      <c r="X95" s="6">
        <v>1.5219</v>
      </c>
      <c r="Y95" s="6">
        <v>0.58299999999999996</v>
      </c>
    </row>
    <row r="96" spans="1:25" s="16" customFormat="1" ht="12" customHeight="1" x14ac:dyDescent="0.2">
      <c r="A96" s="72" t="s">
        <v>81</v>
      </c>
      <c r="B96" s="72"/>
      <c r="C96" s="6">
        <v>18.5</v>
      </c>
      <c r="D96" s="6">
        <v>18.2</v>
      </c>
      <c r="E96" s="6">
        <v>17.7</v>
      </c>
      <c r="F96" s="6">
        <v>16.3</v>
      </c>
      <c r="G96" s="6">
        <v>24</v>
      </c>
      <c r="H96" s="6">
        <v>24.1</v>
      </c>
      <c r="I96" s="6">
        <v>26.1</v>
      </c>
      <c r="J96" s="6">
        <v>25</v>
      </c>
      <c r="K96" s="6">
        <v>28.8</v>
      </c>
      <c r="L96" s="6">
        <v>31.6</v>
      </c>
      <c r="M96" s="6">
        <v>34.200000000000003</v>
      </c>
      <c r="N96" s="6">
        <v>35.6</v>
      </c>
      <c r="O96" s="6">
        <v>36.6</v>
      </c>
      <c r="P96" s="6">
        <v>38.4</v>
      </c>
      <c r="Q96" s="6">
        <v>38.5</v>
      </c>
      <c r="R96" s="6">
        <v>45.743199999999995</v>
      </c>
      <c r="S96" s="6">
        <v>48.318199999999997</v>
      </c>
      <c r="T96" s="6">
        <v>51.741700000000002</v>
      </c>
      <c r="U96" s="6">
        <v>43.528100000000002</v>
      </c>
      <c r="V96" s="6">
        <v>45.353699999999996</v>
      </c>
      <c r="W96" s="6">
        <v>46.302</v>
      </c>
      <c r="X96" s="6">
        <v>55.939300000000003</v>
      </c>
      <c r="Y96" s="6">
        <v>57.148599999999995</v>
      </c>
    </row>
    <row r="97" spans="1:25" s="16" customFormat="1" ht="12" customHeight="1" x14ac:dyDescent="0.2">
      <c r="A97" s="72" t="s">
        <v>82</v>
      </c>
      <c r="B97" s="72"/>
      <c r="C97" s="6">
        <v>41.3</v>
      </c>
      <c r="D97" s="6">
        <v>47</v>
      </c>
      <c r="E97" s="6">
        <v>36.6</v>
      </c>
      <c r="F97" s="6">
        <v>37.6</v>
      </c>
      <c r="G97" s="6">
        <v>36.6</v>
      </c>
      <c r="H97" s="6">
        <v>39.6</v>
      </c>
      <c r="I97" s="6">
        <v>40</v>
      </c>
      <c r="J97" s="6">
        <v>42.5</v>
      </c>
      <c r="K97" s="6">
        <v>38.1</v>
      </c>
      <c r="L97" s="6">
        <v>41</v>
      </c>
      <c r="M97" s="6">
        <v>43.8</v>
      </c>
      <c r="N97" s="6">
        <v>43.9</v>
      </c>
      <c r="O97" s="6">
        <v>44.5</v>
      </c>
      <c r="P97" s="6">
        <v>45.8</v>
      </c>
      <c r="Q97" s="6">
        <v>52.7</v>
      </c>
      <c r="R97" s="6">
        <v>51.715200000000003</v>
      </c>
      <c r="S97" s="6">
        <v>56.6616</v>
      </c>
      <c r="T97" s="6">
        <v>56.293599999999998</v>
      </c>
      <c r="U97" s="6">
        <v>54.473999999999997</v>
      </c>
      <c r="V97" s="6">
        <v>55.257299999999994</v>
      </c>
      <c r="W97" s="6">
        <v>57.914399999999993</v>
      </c>
      <c r="X97" s="6">
        <v>58.887900000000002</v>
      </c>
      <c r="Y97" s="6">
        <v>57.8538</v>
      </c>
    </row>
    <row r="98" spans="1:25" s="16" customFormat="1" ht="12" customHeight="1" x14ac:dyDescent="0.2">
      <c r="A98" s="72" t="s">
        <v>83</v>
      </c>
      <c r="B98" s="72"/>
      <c r="C98" s="6">
        <v>101</v>
      </c>
      <c r="D98" s="6">
        <v>95.4</v>
      </c>
      <c r="E98" s="6">
        <v>87.6</v>
      </c>
      <c r="F98" s="6">
        <v>95.5</v>
      </c>
      <c r="G98" s="6">
        <v>103.5</v>
      </c>
      <c r="H98" s="6">
        <v>105.8</v>
      </c>
      <c r="I98" s="6">
        <v>104.8</v>
      </c>
      <c r="J98" s="6">
        <v>109.8</v>
      </c>
      <c r="K98" s="6">
        <v>102.4</v>
      </c>
      <c r="L98" s="6">
        <v>115.3</v>
      </c>
      <c r="M98" s="6">
        <v>131.4</v>
      </c>
      <c r="N98" s="6">
        <v>128.30000000000001</v>
      </c>
      <c r="O98" s="6">
        <v>127.8</v>
      </c>
      <c r="P98" s="6">
        <v>123</v>
      </c>
      <c r="Q98" s="6">
        <v>125.4</v>
      </c>
      <c r="R98" s="6">
        <v>122.97120000000001</v>
      </c>
      <c r="S98" s="6">
        <v>121.59549999999999</v>
      </c>
      <c r="T98" s="6">
        <v>112.8381</v>
      </c>
      <c r="U98" s="6">
        <v>117.43770000000001</v>
      </c>
      <c r="V98" s="6">
        <v>127.60340000000001</v>
      </c>
      <c r="W98" s="6">
        <v>119.1908</v>
      </c>
      <c r="X98" s="6">
        <v>118.57530000000001</v>
      </c>
      <c r="Y98" s="6">
        <v>118.1117</v>
      </c>
    </row>
    <row r="99" spans="1:25" s="16" customFormat="1" ht="12" customHeight="1" x14ac:dyDescent="0.2">
      <c r="A99" s="72" t="s">
        <v>84</v>
      </c>
      <c r="B99" s="72"/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0.6</v>
      </c>
      <c r="T99" s="6">
        <v>0.6</v>
      </c>
      <c r="U99" s="6">
        <v>0.6</v>
      </c>
      <c r="V99" s="6">
        <v>0.6</v>
      </c>
      <c r="W99" s="6">
        <v>0</v>
      </c>
      <c r="X99" s="6">
        <v>0</v>
      </c>
      <c r="Y99" s="6">
        <v>0</v>
      </c>
    </row>
    <row r="100" spans="1:25" s="16" customFormat="1" ht="12" customHeight="1" x14ac:dyDescent="0.2">
      <c r="A100" s="72" t="s">
        <v>85</v>
      </c>
      <c r="B100" s="72"/>
      <c r="C100" s="6">
        <v>19.600000000000001</v>
      </c>
      <c r="D100" s="6">
        <v>35</v>
      </c>
      <c r="E100" s="6">
        <v>16.899999999999999</v>
      </c>
      <c r="F100" s="6">
        <v>38.200000000000003</v>
      </c>
      <c r="G100" s="6">
        <v>35.9</v>
      </c>
      <c r="H100" s="6">
        <v>40.799999999999997</v>
      </c>
      <c r="I100" s="6">
        <v>38.200000000000003</v>
      </c>
      <c r="J100" s="6">
        <v>61</v>
      </c>
      <c r="K100" s="6">
        <v>30.9</v>
      </c>
      <c r="L100" s="6">
        <v>28.1</v>
      </c>
      <c r="M100" s="6">
        <v>27.8</v>
      </c>
      <c r="N100" s="6">
        <v>27.4</v>
      </c>
      <c r="O100" s="6">
        <v>27.7</v>
      </c>
      <c r="P100" s="6">
        <v>25.7</v>
      </c>
      <c r="Q100" s="6">
        <v>25.9</v>
      </c>
      <c r="R100" s="6">
        <v>28.905100000000001</v>
      </c>
      <c r="S100" s="6">
        <v>28.3217</v>
      </c>
      <c r="T100" s="6">
        <v>28.3217</v>
      </c>
      <c r="U100" s="6">
        <v>29.3657</v>
      </c>
      <c r="V100" s="6">
        <v>29.098699999999997</v>
      </c>
      <c r="W100" s="6">
        <v>30.8886</v>
      </c>
      <c r="X100" s="6">
        <v>23.272600000000001</v>
      </c>
      <c r="Y100" s="6">
        <v>18.172599999999999</v>
      </c>
    </row>
    <row r="101" spans="1:25" s="16" customFormat="1" ht="12" customHeight="1" x14ac:dyDescent="0.2">
      <c r="A101" s="72" t="s">
        <v>86</v>
      </c>
      <c r="B101" s="72"/>
      <c r="C101" s="6">
        <v>9.3000000000000007</v>
      </c>
      <c r="D101" s="6">
        <v>7</v>
      </c>
      <c r="E101" s="6">
        <v>7</v>
      </c>
      <c r="F101" s="6">
        <v>7.5</v>
      </c>
      <c r="G101" s="6">
        <v>6.6</v>
      </c>
      <c r="H101" s="6">
        <v>0.2</v>
      </c>
      <c r="I101" s="6">
        <v>0.2</v>
      </c>
      <c r="J101" s="6">
        <v>2.4</v>
      </c>
      <c r="K101" s="6">
        <v>2.4</v>
      </c>
      <c r="L101" s="6">
        <v>2.4</v>
      </c>
      <c r="M101" s="6">
        <v>4.8</v>
      </c>
      <c r="N101" s="6">
        <v>6.3</v>
      </c>
      <c r="O101" s="6">
        <v>1.8</v>
      </c>
      <c r="P101" s="6">
        <v>3.3</v>
      </c>
      <c r="Q101" s="6">
        <v>5.0999999999999996</v>
      </c>
      <c r="R101" s="6">
        <v>5.0626999999999995</v>
      </c>
      <c r="S101" s="6">
        <v>4.7823000000000002</v>
      </c>
      <c r="T101" s="6">
        <v>4.7823000000000002</v>
      </c>
      <c r="U101" s="6">
        <v>4.7823000000000002</v>
      </c>
      <c r="V101" s="6">
        <v>3.9655</v>
      </c>
      <c r="W101" s="6">
        <v>2.7055000000000002</v>
      </c>
      <c r="X101" s="6">
        <v>2.7055000000000002</v>
      </c>
      <c r="Y101" s="6">
        <v>2.7037999999999998</v>
      </c>
    </row>
    <row r="102" spans="1:25" s="16" customFormat="1" ht="12" customHeight="1" x14ac:dyDescent="0.2">
      <c r="A102" s="72" t="s">
        <v>87</v>
      </c>
      <c r="B102" s="72"/>
      <c r="C102" s="6">
        <v>58.9</v>
      </c>
      <c r="D102" s="6">
        <v>58.6</v>
      </c>
      <c r="E102" s="6">
        <v>62.8</v>
      </c>
      <c r="F102" s="6">
        <v>63</v>
      </c>
      <c r="G102" s="6">
        <v>58.4</v>
      </c>
      <c r="H102" s="6">
        <v>62.8</v>
      </c>
      <c r="I102" s="6">
        <v>65.5</v>
      </c>
      <c r="J102" s="6">
        <v>73</v>
      </c>
      <c r="K102" s="6">
        <v>72.099999999999994</v>
      </c>
      <c r="L102" s="6">
        <v>73.900000000000006</v>
      </c>
      <c r="M102" s="6">
        <v>64.8</v>
      </c>
      <c r="N102" s="6">
        <v>61.7</v>
      </c>
      <c r="O102" s="6">
        <v>60.3</v>
      </c>
      <c r="P102" s="6">
        <v>60.6</v>
      </c>
      <c r="Q102" s="6">
        <v>62.1</v>
      </c>
      <c r="R102" s="6">
        <v>49.511899999999997</v>
      </c>
      <c r="S102" s="6">
        <v>46.959300000000006</v>
      </c>
      <c r="T102" s="6">
        <v>46.135100000000001</v>
      </c>
      <c r="U102" s="6">
        <v>45.601800000000004</v>
      </c>
      <c r="V102" s="6">
        <v>47.502499999999998</v>
      </c>
      <c r="W102" s="6">
        <v>46.887900000000002</v>
      </c>
      <c r="X102" s="6">
        <v>62.871600000000001</v>
      </c>
      <c r="Y102" s="6">
        <v>63.556699999999999</v>
      </c>
    </row>
    <row r="103" spans="1:25" s="16" customFormat="1" ht="12" customHeight="1" x14ac:dyDescent="0.2">
      <c r="A103" s="72" t="s">
        <v>88</v>
      </c>
      <c r="B103" s="72"/>
      <c r="C103" s="6">
        <v>26.9</v>
      </c>
      <c r="D103" s="6">
        <v>18.600000000000001</v>
      </c>
      <c r="E103" s="6">
        <v>19.2</v>
      </c>
      <c r="F103" s="6">
        <v>25.2</v>
      </c>
      <c r="G103" s="6">
        <v>19.2</v>
      </c>
      <c r="H103" s="6">
        <v>19</v>
      </c>
      <c r="I103" s="6">
        <v>18.8</v>
      </c>
      <c r="J103" s="6">
        <v>20.399999999999999</v>
      </c>
      <c r="K103" s="6">
        <v>21.2</v>
      </c>
      <c r="L103" s="6">
        <v>24.2</v>
      </c>
      <c r="M103" s="6">
        <v>23.8</v>
      </c>
      <c r="N103" s="6">
        <v>26.4</v>
      </c>
      <c r="O103" s="6">
        <v>28</v>
      </c>
      <c r="P103" s="6">
        <v>27</v>
      </c>
      <c r="Q103" s="6">
        <v>23.1</v>
      </c>
      <c r="R103" s="6">
        <v>22.411999999999999</v>
      </c>
      <c r="S103" s="6">
        <v>25.906399999999998</v>
      </c>
      <c r="T103" s="6">
        <v>24.125700000000002</v>
      </c>
      <c r="U103" s="6">
        <v>23.9861</v>
      </c>
      <c r="V103" s="6">
        <v>24.152100000000001</v>
      </c>
      <c r="W103" s="6">
        <v>23.449499999999997</v>
      </c>
      <c r="X103" s="6">
        <v>23.1661</v>
      </c>
      <c r="Y103" s="6">
        <v>23.449699999999996</v>
      </c>
    </row>
    <row r="104" spans="1:25" s="16" customFormat="1" ht="12" customHeight="1" x14ac:dyDescent="0.2">
      <c r="A104" s="72" t="s">
        <v>89</v>
      </c>
      <c r="B104" s="72"/>
      <c r="C104" s="6">
        <v>0.6</v>
      </c>
      <c r="D104" s="6">
        <v>0.6</v>
      </c>
      <c r="E104" s="6">
        <v>0.6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</row>
    <row r="105" spans="1:25" s="16" customFormat="1" ht="12" customHeight="1" x14ac:dyDescent="0.2">
      <c r="A105" s="72" t="s">
        <v>90</v>
      </c>
      <c r="B105" s="72"/>
      <c r="C105" s="6">
        <v>19.5</v>
      </c>
      <c r="D105" s="6">
        <v>17</v>
      </c>
      <c r="E105" s="6">
        <v>16.2</v>
      </c>
      <c r="F105" s="6">
        <v>11.5</v>
      </c>
      <c r="G105" s="6">
        <v>12.4</v>
      </c>
      <c r="H105" s="6">
        <v>12.5</v>
      </c>
      <c r="I105" s="6">
        <v>12.5</v>
      </c>
      <c r="J105" s="6">
        <v>19.7</v>
      </c>
      <c r="K105" s="6">
        <v>18.600000000000001</v>
      </c>
      <c r="L105" s="6">
        <v>17.7</v>
      </c>
      <c r="M105" s="6">
        <v>21.9</v>
      </c>
      <c r="N105" s="6">
        <v>28</v>
      </c>
      <c r="O105" s="6">
        <v>34.299999999999997</v>
      </c>
      <c r="P105" s="6">
        <v>34.700000000000003</v>
      </c>
      <c r="Q105" s="6">
        <v>34.6</v>
      </c>
      <c r="R105" s="6">
        <v>34.453000000000003</v>
      </c>
      <c r="S105" s="6">
        <v>36.07</v>
      </c>
      <c r="T105" s="6">
        <v>37.061799999999998</v>
      </c>
      <c r="U105" s="6">
        <v>27.585000000000001</v>
      </c>
      <c r="V105" s="6">
        <v>26.851999999999997</v>
      </c>
      <c r="W105" s="6">
        <v>26.822199999999999</v>
      </c>
      <c r="X105" s="6">
        <v>20.740200000000002</v>
      </c>
      <c r="Y105" s="6">
        <v>20.520599999999998</v>
      </c>
    </row>
    <row r="106" spans="1:25" s="16" customFormat="1" ht="12" customHeight="1" x14ac:dyDescent="0.2">
      <c r="A106" s="72" t="s">
        <v>91</v>
      </c>
      <c r="B106" s="72"/>
      <c r="C106" s="6">
        <v>9.1999999999999993</v>
      </c>
      <c r="D106" s="6">
        <v>9.1999999999999993</v>
      </c>
      <c r="E106" s="6">
        <v>4.0999999999999996</v>
      </c>
      <c r="F106" s="6">
        <v>4.7</v>
      </c>
      <c r="G106" s="6">
        <v>4.5999999999999996</v>
      </c>
      <c r="H106" s="6">
        <v>3.8</v>
      </c>
      <c r="I106" s="6">
        <v>3.8</v>
      </c>
      <c r="J106" s="6">
        <v>3.7</v>
      </c>
      <c r="K106" s="6">
        <v>3.7</v>
      </c>
      <c r="L106" s="6">
        <v>7.4</v>
      </c>
      <c r="M106" s="6">
        <v>7.8</v>
      </c>
      <c r="N106" s="6">
        <v>9.1999999999999993</v>
      </c>
      <c r="O106" s="6">
        <v>9.1999999999999993</v>
      </c>
      <c r="P106" s="6">
        <v>10.7</v>
      </c>
      <c r="Q106" s="6">
        <v>10.7</v>
      </c>
      <c r="R106" s="6">
        <v>10.6829</v>
      </c>
      <c r="S106" s="6">
        <v>9.11</v>
      </c>
      <c r="T106" s="6">
        <v>8.3783000000000012</v>
      </c>
      <c r="U106" s="6">
        <v>8.4232000000000014</v>
      </c>
      <c r="V106" s="6">
        <v>9.9257000000000009</v>
      </c>
      <c r="W106" s="6">
        <v>9.2911999999999999</v>
      </c>
      <c r="X106" s="6">
        <v>8.7965999999999998</v>
      </c>
      <c r="Y106" s="6">
        <v>8.7269000000000005</v>
      </c>
    </row>
    <row r="107" spans="1:25" s="16" customFormat="1" ht="12" customHeight="1" x14ac:dyDescent="0.2">
      <c r="A107" s="72" t="s">
        <v>92</v>
      </c>
      <c r="B107" s="72"/>
      <c r="C107" s="6">
        <v>8.1</v>
      </c>
      <c r="D107" s="6">
        <v>8.1</v>
      </c>
      <c r="E107" s="6">
        <v>8.1999999999999993</v>
      </c>
      <c r="F107" s="6">
        <v>1.7</v>
      </c>
      <c r="G107" s="6">
        <v>1.7</v>
      </c>
      <c r="H107" s="6">
        <v>6</v>
      </c>
      <c r="I107" s="6">
        <v>6</v>
      </c>
      <c r="J107" s="6">
        <v>1.6</v>
      </c>
      <c r="K107" s="6">
        <v>1.6</v>
      </c>
      <c r="L107" s="6">
        <v>1.6</v>
      </c>
      <c r="M107" s="6">
        <v>1.7</v>
      </c>
      <c r="N107" s="6">
        <v>1.6</v>
      </c>
      <c r="O107" s="6">
        <v>1.6</v>
      </c>
      <c r="P107" s="6">
        <v>1.5</v>
      </c>
      <c r="Q107" s="6">
        <v>1.4</v>
      </c>
      <c r="R107" s="6">
        <v>1.3869</v>
      </c>
      <c r="S107" s="6">
        <v>6.5567999999999991</v>
      </c>
      <c r="T107" s="6">
        <v>4.7675999999999998</v>
      </c>
      <c r="U107" s="6">
        <v>5.3310000000000004</v>
      </c>
      <c r="V107" s="6">
        <v>5.3628999999999998</v>
      </c>
      <c r="W107" s="6">
        <v>4.8002000000000002</v>
      </c>
      <c r="X107" s="6">
        <v>4.8000999999999996</v>
      </c>
      <c r="Y107" s="6">
        <v>4.8000999999999996</v>
      </c>
    </row>
    <row r="108" spans="1:25" s="16" customFormat="1" ht="12" customHeight="1" x14ac:dyDescent="0.2">
      <c r="A108" s="72" t="s">
        <v>93</v>
      </c>
      <c r="B108" s="72"/>
      <c r="C108" s="6">
        <v>15.3</v>
      </c>
      <c r="D108" s="6">
        <v>17.2</v>
      </c>
      <c r="E108" s="6">
        <v>3</v>
      </c>
      <c r="F108" s="6">
        <v>1.7</v>
      </c>
      <c r="G108" s="6">
        <v>1.7</v>
      </c>
      <c r="H108" s="6">
        <v>0</v>
      </c>
      <c r="I108" s="6">
        <v>0</v>
      </c>
      <c r="J108" s="6">
        <v>0.6</v>
      </c>
      <c r="K108" s="6">
        <v>0.6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1</v>
      </c>
      <c r="S108" s="6">
        <v>4.01</v>
      </c>
      <c r="T108" s="6">
        <v>4.01</v>
      </c>
      <c r="U108" s="6">
        <v>4.01</v>
      </c>
      <c r="V108" s="6">
        <v>3.01</v>
      </c>
      <c r="W108" s="6">
        <v>2.6919</v>
      </c>
      <c r="X108" s="6">
        <v>2.6919</v>
      </c>
      <c r="Y108" s="6">
        <v>2.6919</v>
      </c>
    </row>
    <row r="109" spans="1:25" s="16" customFormat="1" ht="12" customHeight="1" x14ac:dyDescent="0.2">
      <c r="A109" s="72" t="s">
        <v>94</v>
      </c>
      <c r="B109" s="72"/>
      <c r="C109" s="6">
        <v>1.2</v>
      </c>
      <c r="D109" s="6">
        <v>1.2</v>
      </c>
      <c r="E109" s="6">
        <v>1.2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</row>
    <row r="110" spans="1:25" s="16" customFormat="1" ht="12" customHeight="1" x14ac:dyDescent="0.2">
      <c r="A110" s="72" t="s">
        <v>95</v>
      </c>
      <c r="B110" s="72"/>
      <c r="C110" s="6">
        <v>25.3</v>
      </c>
      <c r="D110" s="6">
        <v>25.5</v>
      </c>
      <c r="E110" s="6">
        <v>37</v>
      </c>
      <c r="F110" s="6">
        <v>41</v>
      </c>
      <c r="G110" s="6">
        <v>38.6</v>
      </c>
      <c r="H110" s="6">
        <v>44.3</v>
      </c>
      <c r="I110" s="6">
        <v>44.1</v>
      </c>
      <c r="J110" s="6">
        <v>45.3</v>
      </c>
      <c r="K110" s="6">
        <v>45.7</v>
      </c>
      <c r="L110" s="6">
        <v>52.1</v>
      </c>
      <c r="M110" s="6">
        <v>52.5</v>
      </c>
      <c r="N110" s="6">
        <v>56.5</v>
      </c>
      <c r="O110" s="6">
        <v>56.4</v>
      </c>
      <c r="P110" s="6">
        <v>54.7</v>
      </c>
      <c r="Q110" s="6">
        <v>58.2</v>
      </c>
      <c r="R110" s="6">
        <v>47.519199999999998</v>
      </c>
      <c r="S110" s="6">
        <v>61.799099999999996</v>
      </c>
      <c r="T110" s="6">
        <v>61.406300000000002</v>
      </c>
      <c r="U110" s="6">
        <v>58.251599999999996</v>
      </c>
      <c r="V110" s="6">
        <v>74.971699999999998</v>
      </c>
      <c r="W110" s="6">
        <v>72.524000000000001</v>
      </c>
      <c r="X110" s="6">
        <v>68.762900000000002</v>
      </c>
      <c r="Y110" s="6">
        <v>68.915300000000002</v>
      </c>
    </row>
    <row r="111" spans="1:25" s="16" customFormat="1" ht="12" customHeight="1" x14ac:dyDescent="0.2">
      <c r="A111" s="72" t="s">
        <v>169</v>
      </c>
      <c r="B111" s="85"/>
      <c r="C111" s="6">
        <v>175.10000000000002</v>
      </c>
      <c r="D111" s="6">
        <v>116.8</v>
      </c>
      <c r="E111" s="6">
        <v>120.1</v>
      </c>
      <c r="F111" s="6">
        <v>121.89999999999999</v>
      </c>
      <c r="G111" s="6">
        <v>123.70000000000002</v>
      </c>
      <c r="H111" s="6">
        <v>127.30000000000001</v>
      </c>
      <c r="I111" s="6">
        <v>128.30000000000001</v>
      </c>
      <c r="J111" s="6">
        <v>129.6</v>
      </c>
      <c r="K111" s="6">
        <v>148.4</v>
      </c>
      <c r="L111" s="6">
        <v>140</v>
      </c>
      <c r="M111" s="6">
        <v>133.9</v>
      </c>
      <c r="N111" s="6">
        <v>138.80000000000001</v>
      </c>
      <c r="O111" s="6">
        <v>150</v>
      </c>
      <c r="P111" s="6">
        <v>143.20000000000002</v>
      </c>
      <c r="Q111" s="6">
        <v>171.5</v>
      </c>
      <c r="R111" s="6">
        <v>157.55970000000002</v>
      </c>
      <c r="S111" s="6">
        <v>156.97139999999999</v>
      </c>
      <c r="T111" s="6">
        <v>164.6294</v>
      </c>
      <c r="U111" s="6">
        <v>157.7921</v>
      </c>
      <c r="V111" s="6">
        <v>162.6395</v>
      </c>
      <c r="W111" s="6">
        <v>163.13920000000002</v>
      </c>
      <c r="X111" s="6">
        <v>160.1884</v>
      </c>
      <c r="Y111" s="6">
        <v>160.0753</v>
      </c>
    </row>
    <row r="112" spans="1:25" s="16" customFormat="1" ht="12" customHeight="1" x14ac:dyDescent="0.2">
      <c r="A112" s="72" t="s">
        <v>192</v>
      </c>
      <c r="B112" s="85"/>
      <c r="C112" s="6">
        <v>48.300000000000004</v>
      </c>
      <c r="D112" s="6">
        <v>41.7</v>
      </c>
      <c r="E112" s="6">
        <v>38.300000000000004</v>
      </c>
      <c r="F112" s="6">
        <v>41.2</v>
      </c>
      <c r="G112" s="6">
        <v>33.200000000000003</v>
      </c>
      <c r="H112" s="6">
        <v>29.3</v>
      </c>
      <c r="I112" s="6">
        <v>28</v>
      </c>
      <c r="J112" s="6">
        <v>18.399999999999999</v>
      </c>
      <c r="K112" s="6">
        <v>18.3</v>
      </c>
      <c r="L112" s="6">
        <v>29.799999999999997</v>
      </c>
      <c r="M112" s="6">
        <v>29.799999999999997</v>
      </c>
      <c r="N112" s="6">
        <v>31.8</v>
      </c>
      <c r="O112" s="6">
        <v>33.299999999999997</v>
      </c>
      <c r="P112" s="6">
        <v>33.400000000000006</v>
      </c>
      <c r="Q112" s="6">
        <v>28.3</v>
      </c>
      <c r="R112" s="6">
        <v>28.326900000000002</v>
      </c>
      <c r="S112" s="6">
        <v>25.375</v>
      </c>
      <c r="T112" s="6">
        <v>24.523</v>
      </c>
      <c r="U112" s="6">
        <v>24.454999999999998</v>
      </c>
      <c r="V112" s="6">
        <v>24.454999999999998</v>
      </c>
      <c r="W112" s="6">
        <v>21.5154</v>
      </c>
      <c r="X112" s="6">
        <v>20.1554</v>
      </c>
      <c r="Y112" s="6">
        <v>20.4101</v>
      </c>
    </row>
    <row r="113" spans="1:25" s="16" customFormat="1" ht="12" customHeight="1" x14ac:dyDescent="0.2">
      <c r="A113" s="72" t="s">
        <v>96</v>
      </c>
      <c r="B113" s="72"/>
      <c r="C113" s="6">
        <v>7.6</v>
      </c>
      <c r="D113" s="6">
        <v>7.6</v>
      </c>
      <c r="E113" s="6">
        <v>7.2</v>
      </c>
      <c r="F113" s="6">
        <v>0.4</v>
      </c>
      <c r="G113" s="6">
        <v>2.7</v>
      </c>
      <c r="H113" s="6">
        <v>0</v>
      </c>
      <c r="I113" s="6">
        <v>0</v>
      </c>
      <c r="J113" s="6">
        <v>3.2</v>
      </c>
      <c r="K113" s="6">
        <v>3.2</v>
      </c>
      <c r="L113" s="6">
        <v>3</v>
      </c>
      <c r="M113" s="6">
        <v>2.4</v>
      </c>
      <c r="N113" s="6">
        <v>2.4</v>
      </c>
      <c r="O113" s="6">
        <v>2.4</v>
      </c>
      <c r="P113" s="6">
        <v>2.4</v>
      </c>
      <c r="Q113" s="6">
        <v>0.7</v>
      </c>
      <c r="R113" s="6">
        <v>0</v>
      </c>
      <c r="S113" s="6">
        <v>0.73349999999999993</v>
      </c>
      <c r="T113" s="6">
        <v>0.73349999999999993</v>
      </c>
      <c r="U113" s="6">
        <v>0.73349999999999993</v>
      </c>
      <c r="V113" s="6">
        <v>2.2734999999999999</v>
      </c>
      <c r="W113" s="6">
        <v>1.54</v>
      </c>
      <c r="X113" s="6">
        <v>2.0718000000000001</v>
      </c>
      <c r="Y113" s="6">
        <v>1.54</v>
      </c>
    </row>
    <row r="114" spans="1:25" s="16" customFormat="1" ht="12" customHeight="1" x14ac:dyDescent="0.2">
      <c r="A114" s="72" t="s">
        <v>97</v>
      </c>
      <c r="B114" s="72"/>
      <c r="C114" s="6">
        <v>95.9</v>
      </c>
      <c r="D114" s="6">
        <v>96.6</v>
      </c>
      <c r="E114" s="6">
        <v>89.7</v>
      </c>
      <c r="F114" s="6">
        <v>86.9</v>
      </c>
      <c r="G114" s="6">
        <v>87.5</v>
      </c>
      <c r="H114" s="6">
        <v>87.2</v>
      </c>
      <c r="I114" s="6">
        <v>78.099999999999994</v>
      </c>
      <c r="J114" s="6">
        <v>95.7</v>
      </c>
      <c r="K114" s="6">
        <v>93.2</v>
      </c>
      <c r="L114" s="6">
        <v>93.1</v>
      </c>
      <c r="M114" s="6">
        <v>93.5</v>
      </c>
      <c r="N114" s="6">
        <v>94.5</v>
      </c>
      <c r="O114" s="6">
        <v>93.3</v>
      </c>
      <c r="P114" s="6">
        <v>95.2</v>
      </c>
      <c r="Q114" s="6">
        <v>95</v>
      </c>
      <c r="R114" s="6">
        <v>96.801200000000009</v>
      </c>
      <c r="S114" s="6">
        <v>106.3116</v>
      </c>
      <c r="T114" s="6">
        <v>104.70540000000001</v>
      </c>
      <c r="U114" s="6">
        <v>107.18729999999999</v>
      </c>
      <c r="V114" s="6">
        <v>109.99430000000001</v>
      </c>
      <c r="W114" s="6">
        <v>119.5792</v>
      </c>
      <c r="X114" s="6">
        <v>119.07610000000001</v>
      </c>
      <c r="Y114" s="6">
        <v>119.96600000000001</v>
      </c>
    </row>
    <row r="115" spans="1:25" s="16" customFormat="1" ht="12" customHeight="1" x14ac:dyDescent="0.2">
      <c r="A115" s="86" t="s">
        <v>98</v>
      </c>
      <c r="B115" s="86"/>
      <c r="C115" s="11">
        <v>0.7</v>
      </c>
      <c r="D115" s="11">
        <v>0.7</v>
      </c>
      <c r="E115" s="11">
        <v>0.7</v>
      </c>
      <c r="F115" s="11">
        <v>0.7</v>
      </c>
      <c r="G115" s="11">
        <v>0.7</v>
      </c>
      <c r="H115" s="11">
        <v>0</v>
      </c>
      <c r="I115" s="11">
        <v>0</v>
      </c>
      <c r="J115" s="11">
        <v>0</v>
      </c>
      <c r="K115" s="11">
        <v>24.6</v>
      </c>
      <c r="L115" s="11">
        <v>24.6</v>
      </c>
      <c r="M115" s="11">
        <v>24.6</v>
      </c>
      <c r="N115" s="11">
        <v>24.2</v>
      </c>
      <c r="O115" s="11">
        <v>24.2</v>
      </c>
      <c r="P115" s="11">
        <v>24.2</v>
      </c>
      <c r="Q115" s="11">
        <v>27.8</v>
      </c>
      <c r="R115" s="11">
        <v>27.210799999999999</v>
      </c>
      <c r="S115" s="11">
        <v>26.205400000000001</v>
      </c>
      <c r="T115" s="11">
        <v>24.769200000000001</v>
      </c>
      <c r="U115" s="11">
        <v>25.013500000000001</v>
      </c>
      <c r="V115" s="11">
        <v>13.4604</v>
      </c>
      <c r="W115" s="11">
        <v>19.7346</v>
      </c>
      <c r="X115" s="11">
        <v>19.780200000000001</v>
      </c>
      <c r="Y115" s="11">
        <v>19.7807</v>
      </c>
    </row>
    <row r="116" spans="1:25" s="16" customFormat="1" ht="12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s="16" customFormat="1" ht="12" customHeight="1" x14ac:dyDescent="0.2">
      <c r="A117" s="74" t="s">
        <v>99</v>
      </c>
      <c r="B117" s="74"/>
      <c r="C117" s="5">
        <f t="shared" ref="C117:X117" si="43">SUM(C118:C136)</f>
        <v>1852.7999999999997</v>
      </c>
      <c r="D117" s="5">
        <f t="shared" si="43"/>
        <v>1825.3</v>
      </c>
      <c r="E117" s="5">
        <f t="shared" si="43"/>
        <v>1848.7999999999997</v>
      </c>
      <c r="F117" s="5">
        <f t="shared" si="43"/>
        <v>1875.6999999999998</v>
      </c>
      <c r="G117" s="5">
        <f t="shared" si="43"/>
        <v>1832.1999999999998</v>
      </c>
      <c r="H117" s="5">
        <f t="shared" si="43"/>
        <v>1839.2000000000003</v>
      </c>
      <c r="I117" s="5">
        <f t="shared" si="43"/>
        <v>1837.4</v>
      </c>
      <c r="J117" s="5">
        <f t="shared" si="43"/>
        <v>1849.7999999999997</v>
      </c>
      <c r="K117" s="5">
        <f t="shared" si="43"/>
        <v>1856.7999999999997</v>
      </c>
      <c r="L117" s="5">
        <f t="shared" si="43"/>
        <v>1960.5</v>
      </c>
      <c r="M117" s="5">
        <f t="shared" si="43"/>
        <v>1952.7999999999997</v>
      </c>
      <c r="N117" s="5">
        <f t="shared" si="43"/>
        <v>1946.2</v>
      </c>
      <c r="O117" s="5">
        <f t="shared" si="43"/>
        <v>1955.8000000000002</v>
      </c>
      <c r="P117" s="5">
        <f t="shared" si="43"/>
        <v>1931.8000000000002</v>
      </c>
      <c r="Q117" s="5">
        <f t="shared" si="43"/>
        <v>1926.2000000000003</v>
      </c>
      <c r="R117" s="5">
        <f t="shared" si="43"/>
        <v>1868.5638000000004</v>
      </c>
      <c r="S117" s="5">
        <f t="shared" si="43"/>
        <v>1847.7540999999997</v>
      </c>
      <c r="T117" s="5">
        <f t="shared" si="43"/>
        <v>1771.4173000000003</v>
      </c>
      <c r="U117" s="5">
        <f t="shared" si="43"/>
        <v>1772.8256999999996</v>
      </c>
      <c r="V117" s="5">
        <f t="shared" si="43"/>
        <v>1773.8773000000001</v>
      </c>
      <c r="W117" s="5">
        <f t="shared" si="43"/>
        <v>1738.9246999999998</v>
      </c>
      <c r="X117" s="5">
        <f t="shared" si="43"/>
        <v>1709.2327000000002</v>
      </c>
      <c r="Y117" s="5">
        <v>1668.2844999999998</v>
      </c>
    </row>
    <row r="118" spans="1:25" s="16" customFormat="1" ht="12" customHeight="1" x14ac:dyDescent="0.2">
      <c r="A118" s="72" t="s">
        <v>100</v>
      </c>
      <c r="B118" s="72"/>
      <c r="C118" s="6">
        <v>127.1</v>
      </c>
      <c r="D118" s="6">
        <v>125.7</v>
      </c>
      <c r="E118" s="6">
        <v>125.1</v>
      </c>
      <c r="F118" s="6">
        <v>122.9</v>
      </c>
      <c r="G118" s="6">
        <v>122.7</v>
      </c>
      <c r="H118" s="6">
        <v>120.8</v>
      </c>
      <c r="I118" s="6">
        <v>122.2</v>
      </c>
      <c r="J118" s="6">
        <v>13.4</v>
      </c>
      <c r="K118" s="6">
        <v>118.9</v>
      </c>
      <c r="L118" s="6">
        <v>118.6</v>
      </c>
      <c r="M118" s="6">
        <v>119.1</v>
      </c>
      <c r="N118" s="6">
        <v>104.6</v>
      </c>
      <c r="O118" s="6">
        <v>116.2</v>
      </c>
      <c r="P118" s="6">
        <v>116.2</v>
      </c>
      <c r="Q118" s="6">
        <v>109.7</v>
      </c>
      <c r="R118" s="6">
        <v>95.781200000000013</v>
      </c>
      <c r="S118" s="6">
        <v>102.4533</v>
      </c>
      <c r="T118" s="6">
        <v>108.01799999999999</v>
      </c>
      <c r="U118" s="6">
        <v>106.97059999999999</v>
      </c>
      <c r="V118" s="6">
        <v>107.2903</v>
      </c>
      <c r="W118" s="6">
        <v>103.8617</v>
      </c>
      <c r="X118" s="6">
        <v>99.211100000000002</v>
      </c>
      <c r="Y118" s="6">
        <v>99.983999999999995</v>
      </c>
    </row>
    <row r="119" spans="1:25" s="16" customFormat="1" ht="12" customHeight="1" x14ac:dyDescent="0.2">
      <c r="A119" s="72" t="s">
        <v>101</v>
      </c>
      <c r="B119" s="72"/>
      <c r="C119" s="6">
        <v>6.5</v>
      </c>
      <c r="D119" s="6">
        <v>6.5</v>
      </c>
      <c r="E119" s="6">
        <v>5.9</v>
      </c>
      <c r="F119" s="6">
        <v>6.3</v>
      </c>
      <c r="G119" s="6">
        <v>6.8</v>
      </c>
      <c r="H119" s="6">
        <v>7.1</v>
      </c>
      <c r="I119" s="6">
        <v>7.1</v>
      </c>
      <c r="J119" s="6">
        <v>8.1</v>
      </c>
      <c r="K119" s="6">
        <v>8.1</v>
      </c>
      <c r="L119" s="6">
        <v>15.2</v>
      </c>
      <c r="M119" s="6">
        <v>14.9</v>
      </c>
      <c r="N119" s="6">
        <v>14.8</v>
      </c>
      <c r="O119" s="6">
        <v>14.8</v>
      </c>
      <c r="P119" s="6">
        <v>14.6</v>
      </c>
      <c r="Q119" s="6">
        <v>14.6</v>
      </c>
      <c r="R119" s="6">
        <v>14.602</v>
      </c>
      <c r="S119" s="6">
        <v>3.4016999999999999</v>
      </c>
      <c r="T119" s="6">
        <v>7.0800999999999998</v>
      </c>
      <c r="U119" s="6">
        <v>6.9600999999999997</v>
      </c>
      <c r="V119" s="6">
        <v>6.5214999999999996</v>
      </c>
      <c r="W119" s="6">
        <v>4.6035000000000004</v>
      </c>
      <c r="X119" s="6">
        <v>3.0450999999999997</v>
      </c>
      <c r="Y119" s="6">
        <v>3.2843999999999998</v>
      </c>
    </row>
    <row r="120" spans="1:25" s="16" customFormat="1" ht="12" customHeight="1" x14ac:dyDescent="0.2">
      <c r="A120" s="72" t="s">
        <v>102</v>
      </c>
      <c r="B120" s="72"/>
      <c r="C120" s="6">
        <v>47.3</v>
      </c>
      <c r="D120" s="6">
        <v>37.1</v>
      </c>
      <c r="E120" s="6">
        <v>36.1</v>
      </c>
      <c r="F120" s="6">
        <v>40</v>
      </c>
      <c r="G120" s="6">
        <v>38</v>
      </c>
      <c r="H120" s="6">
        <v>38.799999999999997</v>
      </c>
      <c r="I120" s="6">
        <v>38.9</v>
      </c>
      <c r="J120" s="6">
        <v>38.799999999999997</v>
      </c>
      <c r="K120" s="6">
        <v>39.799999999999997</v>
      </c>
      <c r="L120" s="6">
        <v>49.8</v>
      </c>
      <c r="M120" s="6">
        <v>49.4</v>
      </c>
      <c r="N120" s="6">
        <v>48.3</v>
      </c>
      <c r="O120" s="6">
        <v>47.6</v>
      </c>
      <c r="P120" s="6">
        <v>47.2</v>
      </c>
      <c r="Q120" s="6">
        <v>38.9</v>
      </c>
      <c r="R120" s="6">
        <v>39.822099999999999</v>
      </c>
      <c r="S120" s="6">
        <v>38.951900000000002</v>
      </c>
      <c r="T120" s="6">
        <v>36.498400000000004</v>
      </c>
      <c r="U120" s="6">
        <v>40.560700000000004</v>
      </c>
      <c r="V120" s="6">
        <v>39.214100000000002</v>
      </c>
      <c r="W120" s="6">
        <v>34.250300000000003</v>
      </c>
      <c r="X120" s="6">
        <v>34.4861</v>
      </c>
      <c r="Y120" s="6">
        <v>33.444699999999997</v>
      </c>
    </row>
    <row r="121" spans="1:25" s="16" customFormat="1" ht="12" customHeight="1" x14ac:dyDescent="0.2">
      <c r="A121" s="72" t="s">
        <v>103</v>
      </c>
      <c r="B121" s="72"/>
      <c r="C121" s="6">
        <v>128.80000000000001</v>
      </c>
      <c r="D121" s="6">
        <v>143</v>
      </c>
      <c r="E121" s="6">
        <v>143.4</v>
      </c>
      <c r="F121" s="6">
        <v>132.4</v>
      </c>
      <c r="G121" s="6">
        <v>128.9</v>
      </c>
      <c r="H121" s="6">
        <v>130.19999999999999</v>
      </c>
      <c r="I121" s="6">
        <v>128.30000000000001</v>
      </c>
      <c r="J121" s="6">
        <v>127</v>
      </c>
      <c r="K121" s="6">
        <v>153.5</v>
      </c>
      <c r="L121" s="6">
        <v>167.2</v>
      </c>
      <c r="M121" s="6">
        <v>166.9</v>
      </c>
      <c r="N121" s="6">
        <v>174</v>
      </c>
      <c r="O121" s="6">
        <v>172.5</v>
      </c>
      <c r="P121" s="6">
        <v>185.5</v>
      </c>
      <c r="Q121" s="6">
        <v>190.7</v>
      </c>
      <c r="R121" s="6">
        <v>172.17230000000001</v>
      </c>
      <c r="S121" s="6">
        <v>165.74040000000002</v>
      </c>
      <c r="T121" s="6">
        <v>166.0224</v>
      </c>
      <c r="U121" s="6">
        <v>158.50389999999999</v>
      </c>
      <c r="V121" s="6">
        <v>158.44399999999999</v>
      </c>
      <c r="W121" s="6">
        <v>158.73419999999999</v>
      </c>
      <c r="X121" s="6">
        <v>171.75979999999998</v>
      </c>
      <c r="Y121" s="6">
        <v>159.82640000000001</v>
      </c>
    </row>
    <row r="122" spans="1:25" s="16" customFormat="1" ht="12" customHeight="1" x14ac:dyDescent="0.2">
      <c r="A122" s="72" t="s">
        <v>104</v>
      </c>
      <c r="B122" s="72"/>
      <c r="C122" s="6">
        <v>161.9</v>
      </c>
      <c r="D122" s="6">
        <v>163.69999999999999</v>
      </c>
      <c r="E122" s="6">
        <v>168.7</v>
      </c>
      <c r="F122" s="6">
        <v>202.3</v>
      </c>
      <c r="G122" s="6">
        <v>163.4</v>
      </c>
      <c r="H122" s="6">
        <v>180.2</v>
      </c>
      <c r="I122" s="6">
        <v>195.5</v>
      </c>
      <c r="J122" s="6">
        <v>171.9</v>
      </c>
      <c r="K122" s="6">
        <v>187.1</v>
      </c>
      <c r="L122" s="6">
        <v>189.6</v>
      </c>
      <c r="M122" s="6">
        <v>190</v>
      </c>
      <c r="N122" s="6">
        <v>179.3</v>
      </c>
      <c r="O122" s="6">
        <v>185.4</v>
      </c>
      <c r="P122" s="6">
        <v>181.3</v>
      </c>
      <c r="Q122" s="6">
        <v>186.2</v>
      </c>
      <c r="R122" s="6">
        <v>179.08439999999999</v>
      </c>
      <c r="S122" s="6">
        <v>182.1713</v>
      </c>
      <c r="T122" s="6">
        <v>180.50909999999999</v>
      </c>
      <c r="U122" s="6">
        <v>175.07479999999998</v>
      </c>
      <c r="V122" s="6">
        <v>174.38939999999999</v>
      </c>
      <c r="W122" s="6">
        <v>170.30450000000002</v>
      </c>
      <c r="X122" s="6">
        <v>149.46200000000002</v>
      </c>
      <c r="Y122" s="6">
        <v>113.64209999999999</v>
      </c>
    </row>
    <row r="123" spans="1:25" s="16" customFormat="1" ht="12" customHeight="1" x14ac:dyDescent="0.2">
      <c r="A123" s="72" t="s">
        <v>105</v>
      </c>
      <c r="B123" s="72"/>
      <c r="C123" s="6">
        <v>241.5</v>
      </c>
      <c r="D123" s="6">
        <v>226.9</v>
      </c>
      <c r="E123" s="6">
        <v>235.8</v>
      </c>
      <c r="F123" s="6">
        <v>234.1</v>
      </c>
      <c r="G123" s="6">
        <v>234.7</v>
      </c>
      <c r="H123" s="6">
        <v>245</v>
      </c>
      <c r="I123" s="6">
        <v>242.5</v>
      </c>
      <c r="J123" s="6">
        <v>235.8</v>
      </c>
      <c r="K123" s="6">
        <v>234.4</v>
      </c>
      <c r="L123" s="6">
        <v>244.7</v>
      </c>
      <c r="M123" s="6">
        <v>257.5</v>
      </c>
      <c r="N123" s="6">
        <v>263.8</v>
      </c>
      <c r="O123" s="6">
        <v>266.7</v>
      </c>
      <c r="P123" s="6">
        <v>266.7</v>
      </c>
      <c r="Q123" s="6">
        <v>270.60000000000002</v>
      </c>
      <c r="R123" s="6">
        <v>262.48220000000003</v>
      </c>
      <c r="S123" s="6">
        <v>264.51439999999997</v>
      </c>
      <c r="T123" s="6">
        <v>248.96439999999998</v>
      </c>
      <c r="U123" s="6">
        <v>249.13229999999999</v>
      </c>
      <c r="V123" s="6">
        <v>244.965</v>
      </c>
      <c r="W123" s="6">
        <v>258.0763</v>
      </c>
      <c r="X123" s="6">
        <v>234.41970000000001</v>
      </c>
      <c r="Y123" s="6">
        <v>239.7877</v>
      </c>
    </row>
    <row r="124" spans="1:25" s="16" customFormat="1" ht="12" customHeight="1" x14ac:dyDescent="0.2">
      <c r="A124" s="72" t="s">
        <v>106</v>
      </c>
      <c r="B124" s="72"/>
      <c r="C124" s="6">
        <v>100.6</v>
      </c>
      <c r="D124" s="6">
        <v>94.1</v>
      </c>
      <c r="E124" s="6">
        <v>89.1</v>
      </c>
      <c r="F124" s="6">
        <v>84.5</v>
      </c>
      <c r="G124" s="6">
        <v>99.4</v>
      </c>
      <c r="H124" s="6">
        <v>99.5</v>
      </c>
      <c r="I124" s="6">
        <v>94.9</v>
      </c>
      <c r="J124" s="6">
        <v>106.9</v>
      </c>
      <c r="K124" s="6">
        <v>91.3</v>
      </c>
      <c r="L124" s="6">
        <v>90.4</v>
      </c>
      <c r="M124" s="6">
        <v>88.8</v>
      </c>
      <c r="N124" s="6">
        <v>83.6</v>
      </c>
      <c r="O124" s="6">
        <v>83.6</v>
      </c>
      <c r="P124" s="6">
        <v>82</v>
      </c>
      <c r="Q124" s="6">
        <v>87</v>
      </c>
      <c r="R124" s="6">
        <v>85.341399999999993</v>
      </c>
      <c r="S124" s="6">
        <v>89.399699999999996</v>
      </c>
      <c r="T124" s="6">
        <v>83.941699999999997</v>
      </c>
      <c r="U124" s="6">
        <v>86.249200000000002</v>
      </c>
      <c r="V124" s="6">
        <v>69.097999999999999</v>
      </c>
      <c r="W124" s="6">
        <v>64.470699999999994</v>
      </c>
      <c r="X124" s="6">
        <v>49.213200000000001</v>
      </c>
      <c r="Y124" s="6">
        <v>64.84</v>
      </c>
    </row>
    <row r="125" spans="1:25" s="16" customFormat="1" ht="12" customHeight="1" x14ac:dyDescent="0.2">
      <c r="A125" s="72" t="s">
        <v>107</v>
      </c>
      <c r="B125" s="72"/>
      <c r="C125" s="6">
        <v>72.400000000000006</v>
      </c>
      <c r="D125" s="6">
        <v>72.5</v>
      </c>
      <c r="E125" s="6">
        <v>82.4</v>
      </c>
      <c r="F125" s="6">
        <v>76.5</v>
      </c>
      <c r="G125" s="6">
        <v>75.5</v>
      </c>
      <c r="H125" s="6">
        <v>73.7</v>
      </c>
      <c r="I125" s="6">
        <v>73.2</v>
      </c>
      <c r="J125" s="6">
        <v>64.8</v>
      </c>
      <c r="K125" s="6">
        <v>70</v>
      </c>
      <c r="L125" s="6">
        <v>81.900000000000006</v>
      </c>
      <c r="M125" s="6">
        <v>82.1</v>
      </c>
      <c r="N125" s="6">
        <v>80</v>
      </c>
      <c r="O125" s="6">
        <v>84</v>
      </c>
      <c r="P125" s="6">
        <v>86</v>
      </c>
      <c r="Q125" s="6">
        <v>76.599999999999994</v>
      </c>
      <c r="R125" s="6">
        <v>75.479399999999998</v>
      </c>
      <c r="S125" s="6">
        <v>70.347700000000003</v>
      </c>
      <c r="T125" s="6">
        <v>62.197800000000001</v>
      </c>
      <c r="U125" s="6">
        <v>63.600699999999996</v>
      </c>
      <c r="V125" s="6">
        <v>62.593000000000004</v>
      </c>
      <c r="W125" s="6">
        <v>60.561999999999998</v>
      </c>
      <c r="X125" s="6">
        <v>11.551600000000001</v>
      </c>
      <c r="Y125" s="6">
        <v>8.5475999999999992</v>
      </c>
    </row>
    <row r="126" spans="1:25" s="16" customFormat="1" ht="12" customHeight="1" x14ac:dyDescent="0.2">
      <c r="A126" s="72" t="s">
        <v>108</v>
      </c>
      <c r="B126" s="72"/>
      <c r="C126" s="6">
        <v>282.5</v>
      </c>
      <c r="D126" s="6">
        <v>286.3</v>
      </c>
      <c r="E126" s="6">
        <v>288.5</v>
      </c>
      <c r="F126" s="6">
        <v>302.60000000000002</v>
      </c>
      <c r="G126" s="6">
        <v>309</v>
      </c>
      <c r="H126" s="6">
        <v>314.5</v>
      </c>
      <c r="I126" s="6">
        <v>314.3</v>
      </c>
      <c r="J126" s="6">
        <v>435.9</v>
      </c>
      <c r="K126" s="6">
        <v>314.39999999999998</v>
      </c>
      <c r="L126" s="6">
        <v>321.5</v>
      </c>
      <c r="M126" s="6">
        <v>321.2</v>
      </c>
      <c r="N126" s="6">
        <v>338.7</v>
      </c>
      <c r="O126" s="6">
        <v>337.8</v>
      </c>
      <c r="P126" s="6">
        <v>333.8</v>
      </c>
      <c r="Q126" s="6">
        <v>327.2</v>
      </c>
      <c r="R126" s="6">
        <v>324.82959999999997</v>
      </c>
      <c r="S126" s="6">
        <v>321.30459999999999</v>
      </c>
      <c r="T126" s="6">
        <v>316.69259999999997</v>
      </c>
      <c r="U126" s="6">
        <v>316.60939999999999</v>
      </c>
      <c r="V126" s="6">
        <v>327.96</v>
      </c>
      <c r="W126" s="6">
        <v>320.73230000000001</v>
      </c>
      <c r="X126" s="6">
        <v>321.56020000000001</v>
      </c>
      <c r="Y126" s="6">
        <v>315.32419999999996</v>
      </c>
    </row>
    <row r="127" spans="1:25" s="16" customFormat="1" ht="12" customHeight="1" x14ac:dyDescent="0.2">
      <c r="A127" s="72" t="s">
        <v>109</v>
      </c>
      <c r="B127" s="72"/>
      <c r="C127" s="6">
        <v>19.5</v>
      </c>
      <c r="D127" s="6">
        <v>21.1</v>
      </c>
      <c r="E127" s="6">
        <v>19.600000000000001</v>
      </c>
      <c r="F127" s="6">
        <v>18.7</v>
      </c>
      <c r="G127" s="6">
        <v>18.600000000000001</v>
      </c>
      <c r="H127" s="6">
        <v>19.2</v>
      </c>
      <c r="I127" s="6">
        <v>19.3</v>
      </c>
      <c r="J127" s="6">
        <v>20.9</v>
      </c>
      <c r="K127" s="6">
        <v>18.899999999999999</v>
      </c>
      <c r="L127" s="6">
        <v>21.5</v>
      </c>
      <c r="M127" s="6">
        <v>21.5</v>
      </c>
      <c r="N127" s="6">
        <v>16.8</v>
      </c>
      <c r="O127" s="6">
        <v>14.7</v>
      </c>
      <c r="P127" s="6">
        <v>15.4</v>
      </c>
      <c r="Q127" s="6">
        <v>19.3</v>
      </c>
      <c r="R127" s="6">
        <v>24.4422</v>
      </c>
      <c r="S127" s="6">
        <v>39.052199999999999</v>
      </c>
      <c r="T127" s="6">
        <v>37.506799999999998</v>
      </c>
      <c r="U127" s="6">
        <v>38.713200000000001</v>
      </c>
      <c r="V127" s="6">
        <v>41.988900000000001</v>
      </c>
      <c r="W127" s="6">
        <v>43.217299999999994</v>
      </c>
      <c r="X127" s="6">
        <v>48.005000000000003</v>
      </c>
      <c r="Y127" s="6">
        <v>47.238399999999999</v>
      </c>
    </row>
    <row r="128" spans="1:25" s="16" customFormat="1" ht="12" customHeight="1" x14ac:dyDescent="0.2">
      <c r="A128" s="72" t="s">
        <v>110</v>
      </c>
      <c r="B128" s="72"/>
      <c r="C128" s="6">
        <v>27.6</v>
      </c>
      <c r="D128" s="6">
        <v>30.5</v>
      </c>
      <c r="E128" s="6">
        <v>31.3</v>
      </c>
      <c r="F128" s="6">
        <v>30.4</v>
      </c>
      <c r="G128" s="6">
        <v>30.4</v>
      </c>
      <c r="H128" s="6">
        <v>30.4</v>
      </c>
      <c r="I128" s="6">
        <v>27.4</v>
      </c>
      <c r="J128" s="6">
        <v>28</v>
      </c>
      <c r="K128" s="6">
        <v>29</v>
      </c>
      <c r="L128" s="6">
        <v>24.7</v>
      </c>
      <c r="M128" s="6">
        <v>20</v>
      </c>
      <c r="N128" s="6">
        <v>20.8</v>
      </c>
      <c r="O128" s="6">
        <v>20.8</v>
      </c>
      <c r="P128" s="6">
        <v>20.8</v>
      </c>
      <c r="Q128" s="6">
        <v>20.399999999999999</v>
      </c>
      <c r="R128" s="6">
        <v>19.589300000000001</v>
      </c>
      <c r="S128" s="6">
        <v>27.312600000000003</v>
      </c>
      <c r="T128" s="6">
        <v>22.68</v>
      </c>
      <c r="U128" s="6">
        <v>23.188499999999998</v>
      </c>
      <c r="V128" s="6">
        <v>19.805</v>
      </c>
      <c r="W128" s="6">
        <v>20.292899999999999</v>
      </c>
      <c r="X128" s="6">
        <v>20.854400000000002</v>
      </c>
      <c r="Y128" s="6">
        <v>22.805</v>
      </c>
    </row>
    <row r="129" spans="1:25" s="16" customFormat="1" ht="12" customHeight="1" x14ac:dyDescent="0.2">
      <c r="A129" s="72" t="s">
        <v>111</v>
      </c>
      <c r="B129" s="72"/>
      <c r="C129" s="6">
        <v>6.5</v>
      </c>
      <c r="D129" s="6">
        <v>6.4</v>
      </c>
      <c r="E129" s="6">
        <v>6.1</v>
      </c>
      <c r="F129" s="6">
        <v>4.5999999999999996</v>
      </c>
      <c r="G129" s="6">
        <v>4.7</v>
      </c>
      <c r="H129" s="6">
        <v>4.4000000000000004</v>
      </c>
      <c r="I129" s="6">
        <v>5.3</v>
      </c>
      <c r="J129" s="6">
        <v>6.3</v>
      </c>
      <c r="K129" s="6">
        <v>6.1</v>
      </c>
      <c r="L129" s="6">
        <v>6.7</v>
      </c>
      <c r="M129" s="6">
        <v>7.6</v>
      </c>
      <c r="N129" s="6">
        <v>8.4</v>
      </c>
      <c r="O129" s="6">
        <v>8.3000000000000007</v>
      </c>
      <c r="P129" s="6">
        <v>7.8</v>
      </c>
      <c r="Q129" s="6">
        <v>7.6</v>
      </c>
      <c r="R129" s="6">
        <v>6.4814999999999996</v>
      </c>
      <c r="S129" s="6">
        <v>5.9676</v>
      </c>
      <c r="T129" s="6">
        <v>5.5376000000000003</v>
      </c>
      <c r="U129" s="6">
        <v>5.2519000000000009</v>
      </c>
      <c r="V129" s="6">
        <v>6.8803000000000001</v>
      </c>
      <c r="W129" s="6">
        <v>6.7808000000000002</v>
      </c>
      <c r="X129" s="6">
        <v>6.4946000000000002</v>
      </c>
      <c r="Y129" s="6">
        <v>11.525799999999998</v>
      </c>
    </row>
    <row r="130" spans="1:25" s="16" customFormat="1" ht="12" customHeight="1" x14ac:dyDescent="0.2">
      <c r="A130" s="72" t="s">
        <v>112</v>
      </c>
      <c r="B130" s="72"/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</row>
    <row r="131" spans="1:25" s="16" customFormat="1" ht="12" customHeight="1" x14ac:dyDescent="0.2">
      <c r="A131" s="72" t="s">
        <v>113</v>
      </c>
      <c r="B131" s="72"/>
      <c r="C131" s="6">
        <v>145.30000000000001</v>
      </c>
      <c r="D131" s="6">
        <v>138.80000000000001</v>
      </c>
      <c r="E131" s="6">
        <v>138.69999999999999</v>
      </c>
      <c r="F131" s="6">
        <v>143.1</v>
      </c>
      <c r="G131" s="6">
        <v>132.80000000000001</v>
      </c>
      <c r="H131" s="6">
        <v>122.4</v>
      </c>
      <c r="I131" s="6">
        <v>121.70000000000002</v>
      </c>
      <c r="J131" s="6">
        <v>129.6</v>
      </c>
      <c r="K131" s="6">
        <v>129.1</v>
      </c>
      <c r="L131" s="6">
        <v>165.70000000000002</v>
      </c>
      <c r="M131" s="6">
        <v>155.30000000000001</v>
      </c>
      <c r="N131" s="6">
        <v>158.20000000000002</v>
      </c>
      <c r="O131" s="6">
        <v>157.5</v>
      </c>
      <c r="P131" s="6">
        <v>148.60000000000002</v>
      </c>
      <c r="Q131" s="6">
        <v>141.4</v>
      </c>
      <c r="R131" s="6">
        <v>129.5641</v>
      </c>
      <c r="S131" s="6">
        <v>114.7201</v>
      </c>
      <c r="T131" s="6">
        <v>112.4911</v>
      </c>
      <c r="U131" s="6">
        <v>123.30590000000001</v>
      </c>
      <c r="V131" s="6">
        <v>134.59129999999999</v>
      </c>
      <c r="W131" s="6">
        <v>116.5335</v>
      </c>
      <c r="X131" s="6">
        <v>118.2424</v>
      </c>
      <c r="Y131" s="6">
        <v>118.5384</v>
      </c>
    </row>
    <row r="132" spans="1:25" s="16" customFormat="1" ht="12" customHeight="1" x14ac:dyDescent="0.2">
      <c r="A132" s="72" t="s">
        <v>114</v>
      </c>
      <c r="B132" s="72"/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0.7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</row>
    <row r="133" spans="1:25" s="16" customFormat="1" ht="12" customHeight="1" x14ac:dyDescent="0.2">
      <c r="A133" s="72" t="s">
        <v>115</v>
      </c>
      <c r="B133" s="72"/>
      <c r="C133" s="6">
        <v>34.6</v>
      </c>
      <c r="D133" s="6">
        <v>34.9</v>
      </c>
      <c r="E133" s="6">
        <v>34.700000000000003</v>
      </c>
      <c r="F133" s="6">
        <v>33.4</v>
      </c>
      <c r="G133" s="6">
        <v>33.5</v>
      </c>
      <c r="H133" s="6">
        <v>34.5</v>
      </c>
      <c r="I133" s="6">
        <v>29.2</v>
      </c>
      <c r="J133" s="6">
        <v>30.5</v>
      </c>
      <c r="K133" s="6">
        <v>35.1</v>
      </c>
      <c r="L133" s="6">
        <v>38.9</v>
      </c>
      <c r="M133" s="6">
        <v>38.9</v>
      </c>
      <c r="N133" s="6">
        <v>38.9</v>
      </c>
      <c r="O133" s="6">
        <v>38.9</v>
      </c>
      <c r="P133" s="6">
        <v>34.9</v>
      </c>
      <c r="Q133" s="6">
        <v>34.700000000000003</v>
      </c>
      <c r="R133" s="6">
        <v>35.995399999999997</v>
      </c>
      <c r="S133" s="6">
        <v>35.6569</v>
      </c>
      <c r="T133" s="6">
        <v>27.829699999999999</v>
      </c>
      <c r="U133" s="6">
        <v>28.103999999999999</v>
      </c>
      <c r="V133" s="6">
        <v>28.2806</v>
      </c>
      <c r="W133" s="6">
        <v>26.984000000000002</v>
      </c>
      <c r="X133" s="6">
        <v>26.984000000000002</v>
      </c>
      <c r="Y133" s="6">
        <v>26.984400000000001</v>
      </c>
    </row>
    <row r="134" spans="1:25" s="16" customFormat="1" ht="12" customHeight="1" x14ac:dyDescent="0.2">
      <c r="A134" s="72" t="s">
        <v>116</v>
      </c>
      <c r="B134" s="72"/>
      <c r="C134" s="6">
        <v>34.1</v>
      </c>
      <c r="D134" s="6">
        <v>32.4</v>
      </c>
      <c r="E134" s="6">
        <v>39.299999999999997</v>
      </c>
      <c r="F134" s="6">
        <v>41.5</v>
      </c>
      <c r="G134" s="6">
        <v>41.6</v>
      </c>
      <c r="H134" s="6">
        <v>37.799999999999997</v>
      </c>
      <c r="I134" s="6">
        <v>36</v>
      </c>
      <c r="J134" s="6">
        <v>40.799999999999997</v>
      </c>
      <c r="K134" s="6">
        <v>40.700000000000003</v>
      </c>
      <c r="L134" s="6">
        <v>40.700000000000003</v>
      </c>
      <c r="M134" s="6">
        <v>39.299999999999997</v>
      </c>
      <c r="N134" s="6">
        <v>39.6</v>
      </c>
      <c r="O134" s="6">
        <v>36.6</v>
      </c>
      <c r="P134" s="6">
        <v>32.700000000000003</v>
      </c>
      <c r="Q134" s="6">
        <v>35.4</v>
      </c>
      <c r="R134" s="6">
        <v>35.549799999999998</v>
      </c>
      <c r="S134" s="6">
        <v>33.547399999999996</v>
      </c>
      <c r="T134" s="6">
        <v>34.748200000000004</v>
      </c>
      <c r="U134" s="6">
        <v>33.862699999999997</v>
      </c>
      <c r="V134" s="6">
        <v>36.687100000000001</v>
      </c>
      <c r="W134" s="6">
        <v>37.752399999999994</v>
      </c>
      <c r="X134" s="6">
        <v>35.9236</v>
      </c>
      <c r="Y134" s="6">
        <v>34.389000000000003</v>
      </c>
    </row>
    <row r="135" spans="1:25" s="16" customFormat="1" ht="12" customHeight="1" x14ac:dyDescent="0.2">
      <c r="A135" s="72" t="s">
        <v>117</v>
      </c>
      <c r="B135" s="72"/>
      <c r="C135" s="6">
        <v>77.400000000000006</v>
      </c>
      <c r="D135" s="6">
        <v>73.599999999999994</v>
      </c>
      <c r="E135" s="6">
        <v>77.2</v>
      </c>
      <c r="F135" s="6">
        <v>68.8</v>
      </c>
      <c r="G135" s="6">
        <v>54.3</v>
      </c>
      <c r="H135" s="6">
        <v>38.299999999999997</v>
      </c>
      <c r="I135" s="6">
        <v>38.200000000000003</v>
      </c>
      <c r="J135" s="6">
        <v>62.5</v>
      </c>
      <c r="K135" s="6">
        <v>42.8</v>
      </c>
      <c r="L135" s="6">
        <v>52</v>
      </c>
      <c r="M135" s="6">
        <v>51.2</v>
      </c>
      <c r="N135" s="6">
        <v>48.2</v>
      </c>
      <c r="O135" s="6">
        <v>45.3</v>
      </c>
      <c r="P135" s="6">
        <v>44.2</v>
      </c>
      <c r="Q135" s="6">
        <v>54.5</v>
      </c>
      <c r="R135" s="6">
        <v>66.055999999999997</v>
      </c>
      <c r="S135" s="6">
        <v>58.289899999999996</v>
      </c>
      <c r="T135" s="6">
        <v>53.363199999999999</v>
      </c>
      <c r="U135" s="6">
        <v>55.081000000000003</v>
      </c>
      <c r="V135" s="6">
        <v>51.3371</v>
      </c>
      <c r="W135" s="6">
        <v>57.983699999999999</v>
      </c>
      <c r="X135" s="6">
        <v>59.235799999999998</v>
      </c>
      <c r="Y135" s="6">
        <v>59.091999999999999</v>
      </c>
    </row>
    <row r="136" spans="1:25" s="16" customFormat="1" ht="12" customHeight="1" x14ac:dyDescent="0.2">
      <c r="A136" s="59" t="s">
        <v>168</v>
      </c>
      <c r="B136" s="59"/>
      <c r="C136" s="11">
        <v>339.2</v>
      </c>
      <c r="D136" s="11">
        <v>331.8</v>
      </c>
      <c r="E136" s="11">
        <v>326.89999999999998</v>
      </c>
      <c r="F136" s="11">
        <v>333.6</v>
      </c>
      <c r="G136" s="11">
        <v>337.9</v>
      </c>
      <c r="H136" s="11">
        <v>342.4</v>
      </c>
      <c r="I136" s="11">
        <v>343.4</v>
      </c>
      <c r="J136" s="11">
        <v>327.9</v>
      </c>
      <c r="K136" s="11">
        <v>337.59999999999997</v>
      </c>
      <c r="L136" s="11">
        <v>331.4</v>
      </c>
      <c r="M136" s="11">
        <v>329.1</v>
      </c>
      <c r="N136" s="11">
        <v>328.2</v>
      </c>
      <c r="O136" s="11">
        <v>325.10000000000002</v>
      </c>
      <c r="P136" s="11">
        <v>314.09999999999997</v>
      </c>
      <c r="Q136" s="11">
        <v>311.39999999999998</v>
      </c>
      <c r="R136" s="11">
        <v>301.29089999999997</v>
      </c>
      <c r="S136" s="11">
        <v>294.92240000000004</v>
      </c>
      <c r="T136" s="11">
        <v>267.33619999999996</v>
      </c>
      <c r="U136" s="11">
        <v>261.65680000000003</v>
      </c>
      <c r="V136" s="11">
        <v>263.83170000000001</v>
      </c>
      <c r="W136" s="11">
        <v>253.78459999999998</v>
      </c>
      <c r="X136" s="11">
        <v>318.78410000000002</v>
      </c>
      <c r="Y136" s="11">
        <v>309.03039999999999</v>
      </c>
    </row>
    <row r="137" spans="1:25" s="16" customFormat="1" ht="12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s="16" customFormat="1" ht="12" customHeight="1" x14ac:dyDescent="0.2">
      <c r="A138" s="74" t="s">
        <v>118</v>
      </c>
      <c r="B138" s="74"/>
      <c r="C138" s="5">
        <f t="shared" ref="C138:X138" si="44">SUM(C139:C146)</f>
        <v>978.30000000000007</v>
      </c>
      <c r="D138" s="5">
        <f t="shared" si="44"/>
        <v>994.8</v>
      </c>
      <c r="E138" s="5">
        <f t="shared" si="44"/>
        <v>1010</v>
      </c>
      <c r="F138" s="5">
        <f t="shared" si="44"/>
        <v>1034.5</v>
      </c>
      <c r="G138" s="5">
        <f t="shared" si="44"/>
        <v>1101</v>
      </c>
      <c r="H138" s="5">
        <f t="shared" si="44"/>
        <v>1147.1999999999998</v>
      </c>
      <c r="I138" s="5">
        <f t="shared" si="44"/>
        <v>1219.8000000000002</v>
      </c>
      <c r="J138" s="5">
        <f t="shared" si="44"/>
        <v>1265.3</v>
      </c>
      <c r="K138" s="5">
        <f t="shared" si="44"/>
        <v>1320.2</v>
      </c>
      <c r="L138" s="5">
        <f t="shared" si="44"/>
        <v>1305.4000000000001</v>
      </c>
      <c r="M138" s="5">
        <f t="shared" si="44"/>
        <v>1281.2</v>
      </c>
      <c r="N138" s="5">
        <f t="shared" si="44"/>
        <v>1203.5999999999999</v>
      </c>
      <c r="O138" s="5">
        <f t="shared" si="44"/>
        <v>1359</v>
      </c>
      <c r="P138" s="5">
        <f t="shared" si="44"/>
        <v>1365.4</v>
      </c>
      <c r="Q138" s="5">
        <f t="shared" si="44"/>
        <v>1380</v>
      </c>
      <c r="R138" s="5">
        <f t="shared" si="44"/>
        <v>1215.9753999999998</v>
      </c>
      <c r="S138" s="5">
        <f t="shared" si="44"/>
        <v>1180.3233</v>
      </c>
      <c r="T138" s="5">
        <f t="shared" si="44"/>
        <v>1103.4231000000002</v>
      </c>
      <c r="U138" s="5">
        <f t="shared" si="44"/>
        <v>1113.5912000000001</v>
      </c>
      <c r="V138" s="5">
        <f t="shared" si="44"/>
        <v>1312.0854999999999</v>
      </c>
      <c r="W138" s="5">
        <f t="shared" si="44"/>
        <v>1352.4901</v>
      </c>
      <c r="X138" s="5">
        <f t="shared" si="44"/>
        <v>1366.8055999999999</v>
      </c>
      <c r="Y138" s="5">
        <v>1371.4625000000001</v>
      </c>
    </row>
    <row r="139" spans="1:25" s="16" customFormat="1" ht="12" customHeight="1" x14ac:dyDescent="0.2">
      <c r="A139" s="72" t="s">
        <v>119</v>
      </c>
      <c r="B139" s="72"/>
      <c r="C139" s="6">
        <v>59.6</v>
      </c>
      <c r="D139" s="6">
        <v>68.099999999999994</v>
      </c>
      <c r="E139" s="6">
        <v>73.400000000000006</v>
      </c>
      <c r="F139" s="6">
        <v>73.099999999999994</v>
      </c>
      <c r="G139" s="6">
        <v>167.8</v>
      </c>
      <c r="H139" s="6">
        <v>193.4</v>
      </c>
      <c r="I139" s="6">
        <v>250.9</v>
      </c>
      <c r="J139" s="6">
        <v>241.2</v>
      </c>
      <c r="K139" s="6">
        <v>280.3</v>
      </c>
      <c r="L139" s="6">
        <v>231.2</v>
      </c>
      <c r="M139" s="6">
        <v>216.3</v>
      </c>
      <c r="N139" s="6">
        <v>118.7</v>
      </c>
      <c r="O139" s="6">
        <v>253.9</v>
      </c>
      <c r="P139" s="6">
        <v>257.5</v>
      </c>
      <c r="Q139" s="6">
        <v>258.5</v>
      </c>
      <c r="R139" s="6">
        <v>127.50280000000001</v>
      </c>
      <c r="S139" s="6">
        <v>126.73469999999999</v>
      </c>
      <c r="T139" s="6">
        <v>113.9876</v>
      </c>
      <c r="U139" s="6">
        <v>117.45829999999999</v>
      </c>
      <c r="V139" s="6">
        <v>268.56740000000002</v>
      </c>
      <c r="W139" s="6">
        <v>317.10360000000003</v>
      </c>
      <c r="X139" s="6">
        <v>317.1121</v>
      </c>
      <c r="Y139" s="6">
        <v>316.39839999999998</v>
      </c>
    </row>
    <row r="140" spans="1:25" s="16" customFormat="1" ht="12" customHeight="1" x14ac:dyDescent="0.2">
      <c r="A140" s="72" t="s">
        <v>120</v>
      </c>
      <c r="B140" s="72"/>
      <c r="C140" s="6">
        <v>65.3</v>
      </c>
      <c r="D140" s="6">
        <v>65</v>
      </c>
      <c r="E140" s="6">
        <v>63.7</v>
      </c>
      <c r="F140" s="6">
        <v>63.8</v>
      </c>
      <c r="G140" s="6">
        <v>63.4</v>
      </c>
      <c r="H140" s="6">
        <v>70.2</v>
      </c>
      <c r="I140" s="6">
        <v>69.599999999999994</v>
      </c>
      <c r="J140" s="6">
        <v>85</v>
      </c>
      <c r="K140" s="6">
        <v>84</v>
      </c>
      <c r="L140" s="6">
        <v>98.3</v>
      </c>
      <c r="M140" s="6">
        <v>95.8</v>
      </c>
      <c r="N140" s="6">
        <v>96.3</v>
      </c>
      <c r="O140" s="6">
        <v>95.8</v>
      </c>
      <c r="P140" s="6">
        <v>95.5</v>
      </c>
      <c r="Q140" s="6">
        <v>97.4</v>
      </c>
      <c r="R140" s="6">
        <v>91.727199999999996</v>
      </c>
      <c r="S140" s="6">
        <v>90.765000000000001</v>
      </c>
      <c r="T140" s="6">
        <v>96.639300000000006</v>
      </c>
      <c r="U140" s="6">
        <v>96.699799999999996</v>
      </c>
      <c r="V140" s="6">
        <v>96.803399999999996</v>
      </c>
      <c r="W140" s="6">
        <v>96.661900000000003</v>
      </c>
      <c r="X140" s="6">
        <v>96.661799999999999</v>
      </c>
      <c r="Y140" s="6">
        <v>95.605699999999999</v>
      </c>
    </row>
    <row r="141" spans="1:25" s="16" customFormat="1" ht="12" customHeight="1" x14ac:dyDescent="0.2">
      <c r="A141" s="72" t="s">
        <v>121</v>
      </c>
      <c r="B141" s="72"/>
      <c r="C141" s="6">
        <v>82.5</v>
      </c>
      <c r="D141" s="6">
        <v>74</v>
      </c>
      <c r="E141" s="6">
        <v>74</v>
      </c>
      <c r="F141" s="6">
        <v>88.1</v>
      </c>
      <c r="G141" s="6">
        <v>80.2</v>
      </c>
      <c r="H141" s="6">
        <v>81.7</v>
      </c>
      <c r="I141" s="6">
        <v>81.900000000000006</v>
      </c>
      <c r="J141" s="6">
        <v>85.9</v>
      </c>
      <c r="K141" s="6">
        <v>85.9</v>
      </c>
      <c r="L141" s="6">
        <v>88.5</v>
      </c>
      <c r="M141" s="6">
        <v>88.5</v>
      </c>
      <c r="N141" s="6">
        <v>88.5</v>
      </c>
      <c r="O141" s="6">
        <v>86.6</v>
      </c>
      <c r="P141" s="6">
        <v>89</v>
      </c>
      <c r="Q141" s="6">
        <v>89.1</v>
      </c>
      <c r="R141" s="6">
        <v>89.209099999999992</v>
      </c>
      <c r="S141" s="6">
        <v>87.628999999999991</v>
      </c>
      <c r="T141" s="6">
        <v>83.294699999999992</v>
      </c>
      <c r="U141" s="6">
        <v>83.304699999999997</v>
      </c>
      <c r="V141" s="6">
        <v>96.349699999999999</v>
      </c>
      <c r="W141" s="6">
        <v>85.154699999999991</v>
      </c>
      <c r="X141" s="6">
        <v>90.228700000000003</v>
      </c>
      <c r="Y141" s="6">
        <v>90.653999999999996</v>
      </c>
    </row>
    <row r="142" spans="1:25" s="16" customFormat="1" ht="12" customHeight="1" x14ac:dyDescent="0.2">
      <c r="A142" s="72" t="s">
        <v>122</v>
      </c>
      <c r="B142" s="72"/>
      <c r="C142" s="6">
        <v>68.099999999999994</v>
      </c>
      <c r="D142" s="6">
        <v>69.599999999999994</v>
      </c>
      <c r="E142" s="6">
        <v>69.599999999999994</v>
      </c>
      <c r="F142" s="6">
        <v>69.8</v>
      </c>
      <c r="G142" s="6">
        <v>69</v>
      </c>
      <c r="H142" s="6">
        <v>70.7</v>
      </c>
      <c r="I142" s="6">
        <v>71</v>
      </c>
      <c r="J142" s="6">
        <v>82.6</v>
      </c>
      <c r="K142" s="6">
        <v>83.4</v>
      </c>
      <c r="L142" s="6">
        <v>86.9</v>
      </c>
      <c r="M142" s="6">
        <v>86.8</v>
      </c>
      <c r="N142" s="6">
        <v>86.9</v>
      </c>
      <c r="O142" s="6">
        <v>87.3</v>
      </c>
      <c r="P142" s="6">
        <v>87.6</v>
      </c>
      <c r="Q142" s="6">
        <v>87.6</v>
      </c>
      <c r="R142" s="6">
        <v>84.814799999999991</v>
      </c>
      <c r="S142" s="6">
        <v>87.171399999999991</v>
      </c>
      <c r="T142" s="6">
        <v>72.242999999999995</v>
      </c>
      <c r="U142" s="6">
        <v>75.455200000000005</v>
      </c>
      <c r="V142" s="6">
        <v>71.470399999999998</v>
      </c>
      <c r="W142" s="6">
        <v>69.61399999999999</v>
      </c>
      <c r="X142" s="6">
        <v>69.205100000000002</v>
      </c>
      <c r="Y142" s="6">
        <v>69.483100000000007</v>
      </c>
    </row>
    <row r="143" spans="1:25" s="16" customFormat="1" ht="12" customHeight="1" x14ac:dyDescent="0.2">
      <c r="A143" s="72" t="s">
        <v>123</v>
      </c>
      <c r="B143" s="72"/>
      <c r="C143" s="6">
        <v>129.19999999999999</v>
      </c>
      <c r="D143" s="6">
        <v>130.5</v>
      </c>
      <c r="E143" s="6">
        <v>132.19999999999999</v>
      </c>
      <c r="F143" s="6">
        <v>134</v>
      </c>
      <c r="G143" s="6">
        <v>135</v>
      </c>
      <c r="H143" s="6">
        <v>141.4</v>
      </c>
      <c r="I143" s="6">
        <v>144</v>
      </c>
      <c r="J143" s="6">
        <v>148.30000000000001</v>
      </c>
      <c r="K143" s="6">
        <v>152.80000000000001</v>
      </c>
      <c r="L143" s="6">
        <v>155.6</v>
      </c>
      <c r="M143" s="6">
        <v>160.19999999999999</v>
      </c>
      <c r="N143" s="6">
        <v>158.9</v>
      </c>
      <c r="O143" s="6">
        <v>147.1</v>
      </c>
      <c r="P143" s="6">
        <v>147.30000000000001</v>
      </c>
      <c r="Q143" s="6">
        <v>144.6</v>
      </c>
      <c r="R143" s="6">
        <v>113.6987</v>
      </c>
      <c r="S143" s="6">
        <v>92.782600000000002</v>
      </c>
      <c r="T143" s="6">
        <v>75.17</v>
      </c>
      <c r="U143" s="6">
        <v>71.051899999999989</v>
      </c>
      <c r="V143" s="6">
        <v>111.0917</v>
      </c>
      <c r="W143" s="6">
        <v>109.8539</v>
      </c>
      <c r="X143" s="6">
        <v>125.6373</v>
      </c>
      <c r="Y143" s="6">
        <v>121.9418</v>
      </c>
    </row>
    <row r="144" spans="1:25" s="16" customFormat="1" ht="12" customHeight="1" x14ac:dyDescent="0.2">
      <c r="A144" s="72" t="s">
        <v>124</v>
      </c>
      <c r="B144" s="72"/>
      <c r="C144" s="6">
        <v>306</v>
      </c>
      <c r="D144" s="6">
        <v>323.7</v>
      </c>
      <c r="E144" s="6">
        <v>335.8</v>
      </c>
      <c r="F144" s="6">
        <v>350.4</v>
      </c>
      <c r="G144" s="6">
        <v>333.6</v>
      </c>
      <c r="H144" s="6">
        <v>338.7</v>
      </c>
      <c r="I144" s="6">
        <v>343.3</v>
      </c>
      <c r="J144" s="6">
        <v>359.4</v>
      </c>
      <c r="K144" s="6">
        <v>362.8</v>
      </c>
      <c r="L144" s="6">
        <v>370.3</v>
      </c>
      <c r="M144" s="6">
        <v>374.7</v>
      </c>
      <c r="N144" s="6">
        <v>379.5</v>
      </c>
      <c r="O144" s="6">
        <v>390.3</v>
      </c>
      <c r="P144" s="6">
        <v>387.2</v>
      </c>
      <c r="Q144" s="6">
        <v>391.8</v>
      </c>
      <c r="R144" s="6">
        <v>385.69639999999998</v>
      </c>
      <c r="S144" s="6">
        <v>387.59609999999998</v>
      </c>
      <c r="T144" s="6">
        <v>378.92830000000004</v>
      </c>
      <c r="U144" s="6">
        <v>385.06889999999999</v>
      </c>
      <c r="V144" s="6">
        <v>388.28790000000004</v>
      </c>
      <c r="W144" s="6">
        <v>397.91199999999998</v>
      </c>
      <c r="X144" s="6">
        <v>398.58029999999997</v>
      </c>
      <c r="Y144" s="6">
        <v>414.44089999999994</v>
      </c>
    </row>
    <row r="145" spans="1:25" s="16" customFormat="1" ht="12" customHeight="1" x14ac:dyDescent="0.2">
      <c r="A145" s="72" t="s">
        <v>125</v>
      </c>
      <c r="B145" s="72"/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5.0999999999999996</v>
      </c>
      <c r="J145" s="6">
        <v>5.5</v>
      </c>
      <c r="K145" s="6">
        <v>10.8</v>
      </c>
      <c r="L145" s="6">
        <v>10.7</v>
      </c>
      <c r="M145" s="6">
        <v>10.7</v>
      </c>
      <c r="N145" s="6">
        <v>13.2</v>
      </c>
      <c r="O145" s="6">
        <v>25.1</v>
      </c>
      <c r="P145" s="6">
        <v>28.5</v>
      </c>
      <c r="Q145" s="6">
        <v>29.6</v>
      </c>
      <c r="R145" s="6">
        <v>32.733699999999999</v>
      </c>
      <c r="S145" s="6">
        <v>32.745100000000001</v>
      </c>
      <c r="T145" s="6">
        <v>30.490300000000001</v>
      </c>
      <c r="U145" s="6">
        <v>31.1</v>
      </c>
      <c r="V145" s="6">
        <v>27.504899999999999</v>
      </c>
      <c r="W145" s="6">
        <v>25.197600000000001</v>
      </c>
      <c r="X145" s="6">
        <v>0</v>
      </c>
      <c r="Y145" s="6">
        <v>0</v>
      </c>
    </row>
    <row r="146" spans="1:25" s="16" customFormat="1" ht="12" customHeight="1" x14ac:dyDescent="0.2">
      <c r="A146" s="73" t="s">
        <v>126</v>
      </c>
      <c r="B146" s="73"/>
      <c r="C146" s="11">
        <v>267.60000000000002</v>
      </c>
      <c r="D146" s="11">
        <v>263.89999999999998</v>
      </c>
      <c r="E146" s="11">
        <v>261.3</v>
      </c>
      <c r="F146" s="11">
        <v>255.3</v>
      </c>
      <c r="G146" s="11">
        <v>252</v>
      </c>
      <c r="H146" s="11">
        <v>251.1</v>
      </c>
      <c r="I146" s="11">
        <v>254</v>
      </c>
      <c r="J146" s="11">
        <v>257.39999999999998</v>
      </c>
      <c r="K146" s="11">
        <v>260.2</v>
      </c>
      <c r="L146" s="11">
        <v>263.89999999999998</v>
      </c>
      <c r="M146" s="11">
        <v>248.2</v>
      </c>
      <c r="N146" s="11">
        <v>261.60000000000002</v>
      </c>
      <c r="O146" s="11">
        <v>272.89999999999998</v>
      </c>
      <c r="P146" s="11">
        <v>272.8</v>
      </c>
      <c r="Q146" s="11">
        <v>281.39999999999998</v>
      </c>
      <c r="R146" s="11">
        <v>290.59269999999998</v>
      </c>
      <c r="S146" s="11">
        <v>274.89940000000001</v>
      </c>
      <c r="T146" s="11">
        <v>252.66990000000001</v>
      </c>
      <c r="U146" s="11">
        <v>253.45240000000001</v>
      </c>
      <c r="V146" s="11">
        <v>252.01009999999999</v>
      </c>
      <c r="W146" s="11">
        <v>250.9924</v>
      </c>
      <c r="X146" s="11">
        <v>269.38029999999998</v>
      </c>
      <c r="Y146" s="11">
        <v>262.93860000000001</v>
      </c>
    </row>
    <row r="147" spans="1:25" s="16" customFormat="1" ht="12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s="16" customFormat="1" ht="12" customHeight="1" x14ac:dyDescent="0.2">
      <c r="A148" s="74" t="s">
        <v>127</v>
      </c>
      <c r="B148" s="74"/>
      <c r="C148" s="5">
        <f>SUM(C149:C154)</f>
        <v>1941.5</v>
      </c>
      <c r="D148" s="5">
        <f t="shared" ref="D148:X148" si="45">SUM(D149:D154)</f>
        <v>1741.7</v>
      </c>
      <c r="E148" s="5">
        <f t="shared" si="45"/>
        <v>1724.3999999999999</v>
      </c>
      <c r="F148" s="5">
        <f t="shared" si="45"/>
        <v>1894.3999999999999</v>
      </c>
      <c r="G148" s="5">
        <f t="shared" si="45"/>
        <v>1813.9</v>
      </c>
      <c r="H148" s="5">
        <f t="shared" si="45"/>
        <v>1847.5999999999997</v>
      </c>
      <c r="I148" s="5">
        <f t="shared" si="45"/>
        <v>1856.5</v>
      </c>
      <c r="J148" s="5">
        <f t="shared" si="45"/>
        <v>1893.3</v>
      </c>
      <c r="K148" s="5">
        <f t="shared" si="45"/>
        <v>1810.2000000000003</v>
      </c>
      <c r="L148" s="5">
        <f t="shared" si="45"/>
        <v>1797</v>
      </c>
      <c r="M148" s="5">
        <f t="shared" si="45"/>
        <v>1720.5000000000002</v>
      </c>
      <c r="N148" s="5">
        <f t="shared" si="45"/>
        <v>1708.4</v>
      </c>
      <c r="O148" s="5">
        <f t="shared" si="45"/>
        <v>1728.5</v>
      </c>
      <c r="P148" s="5">
        <f t="shared" si="45"/>
        <v>1746.2</v>
      </c>
      <c r="Q148" s="5">
        <f t="shared" si="45"/>
        <v>1754.1999999999998</v>
      </c>
      <c r="R148" s="5">
        <f t="shared" si="45"/>
        <v>1771.6555000000001</v>
      </c>
      <c r="S148" s="5">
        <f t="shared" si="45"/>
        <v>1812.3670999999999</v>
      </c>
      <c r="T148" s="5">
        <f t="shared" si="45"/>
        <v>1798.9055000000001</v>
      </c>
      <c r="U148" s="5">
        <f t="shared" si="45"/>
        <v>1782.6732999999999</v>
      </c>
      <c r="V148" s="5">
        <f t="shared" si="45"/>
        <v>1752.6569999999997</v>
      </c>
      <c r="W148" s="5">
        <f t="shared" si="45"/>
        <v>1705.4746</v>
      </c>
      <c r="X148" s="5">
        <f t="shared" si="45"/>
        <v>1721.2286999999999</v>
      </c>
      <c r="Y148" s="5">
        <v>1727.9546</v>
      </c>
    </row>
    <row r="149" spans="1:25" s="16" customFormat="1" ht="12" customHeight="1" x14ac:dyDescent="0.2">
      <c r="A149" s="72" t="s">
        <v>128</v>
      </c>
      <c r="B149" s="72"/>
      <c r="C149" s="6">
        <v>143.19999999999999</v>
      </c>
      <c r="D149" s="6">
        <v>136</v>
      </c>
      <c r="E149" s="6">
        <v>133.1</v>
      </c>
      <c r="F149" s="6">
        <v>141.6</v>
      </c>
      <c r="G149" s="6">
        <v>140.30000000000001</v>
      </c>
      <c r="H149" s="6">
        <v>147.1</v>
      </c>
      <c r="I149" s="6">
        <v>151.69999999999999</v>
      </c>
      <c r="J149" s="6">
        <v>148.6</v>
      </c>
      <c r="K149" s="6">
        <v>125.6</v>
      </c>
      <c r="L149" s="6">
        <v>124.9</v>
      </c>
      <c r="M149" s="6">
        <v>72.3</v>
      </c>
      <c r="N149" s="6">
        <v>75</v>
      </c>
      <c r="O149" s="6">
        <v>76.8</v>
      </c>
      <c r="P149" s="6">
        <v>73.7</v>
      </c>
      <c r="Q149" s="6">
        <v>78.900000000000006</v>
      </c>
      <c r="R149" s="6">
        <v>78.363799999999998</v>
      </c>
      <c r="S149" s="6">
        <v>78.5625</v>
      </c>
      <c r="T149" s="6">
        <v>79.737799999999993</v>
      </c>
      <c r="U149" s="6">
        <v>79.714100000000002</v>
      </c>
      <c r="V149" s="6">
        <v>78.518999999999991</v>
      </c>
      <c r="W149" s="6">
        <v>79.742099999999994</v>
      </c>
      <c r="X149" s="6">
        <v>70.367699999999999</v>
      </c>
      <c r="Y149" s="6">
        <v>74.051999999999992</v>
      </c>
    </row>
    <row r="150" spans="1:25" s="16" customFormat="1" ht="12" customHeight="1" x14ac:dyDescent="0.2">
      <c r="A150" s="72" t="s">
        <v>129</v>
      </c>
      <c r="B150" s="72"/>
      <c r="C150" s="6">
        <v>1238.5999999999999</v>
      </c>
      <c r="D150" s="6">
        <v>1089.3999999999999</v>
      </c>
      <c r="E150" s="6">
        <v>1066</v>
      </c>
      <c r="F150" s="6">
        <v>1162.0999999999999</v>
      </c>
      <c r="G150" s="6">
        <v>1096.3</v>
      </c>
      <c r="H150" s="6">
        <v>1100.5999999999999</v>
      </c>
      <c r="I150" s="6">
        <v>1104</v>
      </c>
      <c r="J150" s="6">
        <v>1103.5999999999999</v>
      </c>
      <c r="K150" s="6">
        <v>1033.0000000000002</v>
      </c>
      <c r="L150" s="6">
        <v>1023.0999999999999</v>
      </c>
      <c r="M150" s="6">
        <v>995.50000000000023</v>
      </c>
      <c r="N150" s="6">
        <v>974.9</v>
      </c>
      <c r="O150" s="6">
        <v>1003.4000000000001</v>
      </c>
      <c r="P150" s="6">
        <v>1025.5999999999999</v>
      </c>
      <c r="Q150" s="6">
        <v>1010.4</v>
      </c>
      <c r="R150" s="6">
        <v>998.72690000000011</v>
      </c>
      <c r="S150" s="6">
        <v>1004.2914000000001</v>
      </c>
      <c r="T150" s="6">
        <v>1020.3785</v>
      </c>
      <c r="U150" s="6">
        <v>1010.6079</v>
      </c>
      <c r="V150" s="6">
        <v>989.73270000000002</v>
      </c>
      <c r="W150" s="6">
        <v>953.95029999999997</v>
      </c>
      <c r="X150" s="6">
        <v>976.1167999999999</v>
      </c>
      <c r="Y150" s="6">
        <v>974.43439999999998</v>
      </c>
    </row>
    <row r="151" spans="1:25" s="16" customFormat="1" ht="12" customHeight="1" x14ac:dyDescent="0.2">
      <c r="A151" s="72" t="s">
        <v>130</v>
      </c>
      <c r="B151" s="72"/>
      <c r="C151" s="6">
        <v>221.7</v>
      </c>
      <c r="D151" s="6">
        <v>214.4</v>
      </c>
      <c r="E151" s="6">
        <v>221.1</v>
      </c>
      <c r="F151" s="6">
        <v>239.2</v>
      </c>
      <c r="G151" s="6">
        <v>223.4</v>
      </c>
      <c r="H151" s="6">
        <v>227.8</v>
      </c>
      <c r="I151" s="6">
        <v>224.3</v>
      </c>
      <c r="J151" s="6">
        <v>242.1</v>
      </c>
      <c r="K151" s="6">
        <v>234.6</v>
      </c>
      <c r="L151" s="6">
        <v>236</v>
      </c>
      <c r="M151" s="6">
        <v>231.2</v>
      </c>
      <c r="N151" s="6">
        <v>230.4</v>
      </c>
      <c r="O151" s="6">
        <v>222.3</v>
      </c>
      <c r="P151" s="6">
        <v>221.9</v>
      </c>
      <c r="Q151" s="6">
        <v>223.1</v>
      </c>
      <c r="R151" s="6">
        <v>242.75650000000002</v>
      </c>
      <c r="S151" s="6">
        <v>227.01409999999998</v>
      </c>
      <c r="T151" s="6">
        <v>209.9127</v>
      </c>
      <c r="U151" s="6">
        <v>205.41830000000002</v>
      </c>
      <c r="V151" s="6">
        <v>208.19669999999999</v>
      </c>
      <c r="W151" s="6">
        <v>203.05189999999999</v>
      </c>
      <c r="X151" s="6">
        <v>209.07900000000001</v>
      </c>
      <c r="Y151" s="6">
        <v>205.67320000000001</v>
      </c>
    </row>
    <row r="152" spans="1:25" s="16" customFormat="1" ht="12" customHeight="1" x14ac:dyDescent="0.2">
      <c r="A152" s="72" t="s">
        <v>131</v>
      </c>
      <c r="B152" s="72"/>
      <c r="C152" s="6">
        <v>145</v>
      </c>
      <c r="D152" s="6">
        <v>147</v>
      </c>
      <c r="E152" s="6">
        <v>149.6</v>
      </c>
      <c r="F152" s="6">
        <v>149</v>
      </c>
      <c r="G152" s="6">
        <v>149.4</v>
      </c>
      <c r="H152" s="6">
        <v>160</v>
      </c>
      <c r="I152" s="6">
        <v>161</v>
      </c>
      <c r="J152" s="6">
        <v>165.2</v>
      </c>
      <c r="K152" s="6">
        <v>173.2</v>
      </c>
      <c r="L152" s="6">
        <v>164.3</v>
      </c>
      <c r="M152" s="6">
        <v>171.8</v>
      </c>
      <c r="N152" s="6">
        <v>173.5</v>
      </c>
      <c r="O152" s="6">
        <v>172.8</v>
      </c>
      <c r="P152" s="6">
        <v>173.7</v>
      </c>
      <c r="Q152" s="6">
        <v>184.3</v>
      </c>
      <c r="R152" s="6">
        <v>184.70400000000001</v>
      </c>
      <c r="S152" s="6">
        <v>218.26769999999999</v>
      </c>
      <c r="T152" s="6">
        <v>208.29470000000001</v>
      </c>
      <c r="U152" s="6">
        <v>200.71029999999999</v>
      </c>
      <c r="V152" s="6">
        <v>203.97229999999999</v>
      </c>
      <c r="W152" s="6">
        <v>192.18169999999998</v>
      </c>
      <c r="X152" s="6">
        <v>191.56270000000001</v>
      </c>
      <c r="Y152" s="6">
        <v>193.62169999999998</v>
      </c>
    </row>
    <row r="153" spans="1:25" s="16" customFormat="1" ht="12" customHeight="1" x14ac:dyDescent="0.2">
      <c r="A153" s="72" t="s">
        <v>132</v>
      </c>
      <c r="B153" s="72"/>
      <c r="C153" s="6">
        <v>0.4</v>
      </c>
      <c r="D153" s="6">
        <v>0.4</v>
      </c>
      <c r="E153" s="6">
        <v>0.4</v>
      </c>
      <c r="F153" s="6">
        <v>0.3</v>
      </c>
      <c r="G153" s="6">
        <v>0.3</v>
      </c>
      <c r="H153" s="6">
        <v>0.3</v>
      </c>
      <c r="I153" s="6">
        <v>0.3</v>
      </c>
      <c r="J153" s="6">
        <v>0.4</v>
      </c>
      <c r="K153" s="6">
        <v>0.4</v>
      </c>
      <c r="L153" s="6">
        <v>0.4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0.95430000000000004</v>
      </c>
      <c r="T153" s="6">
        <v>1.1848999999999998</v>
      </c>
      <c r="U153" s="6">
        <v>1.1848999999999998</v>
      </c>
      <c r="V153" s="6">
        <v>1.3255000000000001</v>
      </c>
      <c r="W153" s="6">
        <v>1.4366999999999999</v>
      </c>
      <c r="X153" s="6">
        <v>1.5992</v>
      </c>
      <c r="Y153" s="6">
        <v>1.6696</v>
      </c>
    </row>
    <row r="154" spans="1:25" s="16" customFormat="1" ht="12" customHeight="1" x14ac:dyDescent="0.2">
      <c r="A154" s="86" t="s">
        <v>133</v>
      </c>
      <c r="B154" s="86"/>
      <c r="C154" s="11">
        <v>192.6</v>
      </c>
      <c r="D154" s="11">
        <v>154.5</v>
      </c>
      <c r="E154" s="11">
        <v>154.19999999999999</v>
      </c>
      <c r="F154" s="11">
        <v>202.2</v>
      </c>
      <c r="G154" s="11">
        <v>204.2</v>
      </c>
      <c r="H154" s="11">
        <v>211.8</v>
      </c>
      <c r="I154" s="11">
        <v>215.2</v>
      </c>
      <c r="J154" s="11">
        <v>233.4</v>
      </c>
      <c r="K154" s="11">
        <v>243.4</v>
      </c>
      <c r="L154" s="11">
        <v>248.3</v>
      </c>
      <c r="M154" s="11">
        <v>249.7</v>
      </c>
      <c r="N154" s="11">
        <v>254.6</v>
      </c>
      <c r="O154" s="11">
        <v>253.2</v>
      </c>
      <c r="P154" s="11">
        <v>251.3</v>
      </c>
      <c r="Q154" s="11">
        <v>257.5</v>
      </c>
      <c r="R154" s="11">
        <v>267.10430000000002</v>
      </c>
      <c r="S154" s="11">
        <v>283.27710000000002</v>
      </c>
      <c r="T154" s="11">
        <v>279.39689999999996</v>
      </c>
      <c r="U154" s="11">
        <v>285.0378</v>
      </c>
      <c r="V154" s="11">
        <v>270.91079999999999</v>
      </c>
      <c r="W154" s="11">
        <v>275.11189999999999</v>
      </c>
      <c r="X154" s="11">
        <v>272.50330000000002</v>
      </c>
      <c r="Y154" s="11">
        <v>278.50369999999998</v>
      </c>
    </row>
    <row r="155" spans="1:25" s="16" customFormat="1" ht="12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s="16" customFormat="1" ht="12" customHeight="1" x14ac:dyDescent="0.2">
      <c r="A156" s="74" t="s">
        <v>134</v>
      </c>
      <c r="B156" s="74"/>
      <c r="C156" s="5">
        <f>SUM(C157:C158)</f>
        <v>636.90000000000009</v>
      </c>
      <c r="D156" s="5">
        <f t="shared" ref="D156:X156" si="46">SUM(D157:D158)</f>
        <v>613.6</v>
      </c>
      <c r="E156" s="5">
        <f t="shared" si="46"/>
        <v>623.59999999999991</v>
      </c>
      <c r="F156" s="5">
        <f t="shared" si="46"/>
        <v>628.9</v>
      </c>
      <c r="G156" s="5">
        <f t="shared" si="46"/>
        <v>653</v>
      </c>
      <c r="H156" s="5">
        <f t="shared" si="46"/>
        <v>681.59999999999991</v>
      </c>
      <c r="I156" s="5">
        <f t="shared" si="46"/>
        <v>675.10000000000014</v>
      </c>
      <c r="J156" s="5">
        <f t="shared" si="46"/>
        <v>678.1</v>
      </c>
      <c r="K156" s="5">
        <f t="shared" si="46"/>
        <v>667.1</v>
      </c>
      <c r="L156" s="5">
        <f t="shared" si="46"/>
        <v>666.8</v>
      </c>
      <c r="M156" s="5">
        <f t="shared" si="46"/>
        <v>676.3</v>
      </c>
      <c r="N156" s="5">
        <f t="shared" si="46"/>
        <v>656.2</v>
      </c>
      <c r="O156" s="5">
        <f t="shared" si="46"/>
        <v>661.7</v>
      </c>
      <c r="P156" s="5">
        <f t="shared" si="46"/>
        <v>689.2</v>
      </c>
      <c r="Q156" s="5">
        <f t="shared" si="46"/>
        <v>707.5</v>
      </c>
      <c r="R156" s="5">
        <f t="shared" si="46"/>
        <v>688.83900000000006</v>
      </c>
      <c r="S156" s="5">
        <f t="shared" si="46"/>
        <v>660.75990000000002</v>
      </c>
      <c r="T156" s="5">
        <f t="shared" si="46"/>
        <v>611.90300000000002</v>
      </c>
      <c r="U156" s="5">
        <f t="shared" si="46"/>
        <v>614.26949999999999</v>
      </c>
      <c r="V156" s="5">
        <f t="shared" si="46"/>
        <v>621.84280000000001</v>
      </c>
      <c r="W156" s="5">
        <f t="shared" si="46"/>
        <v>637.60040000000004</v>
      </c>
      <c r="X156" s="5">
        <f t="shared" si="46"/>
        <v>616.24540000000002</v>
      </c>
      <c r="Y156" s="5">
        <v>607.73120000000006</v>
      </c>
    </row>
    <row r="157" spans="1:25" s="16" customFormat="1" ht="12" customHeight="1" x14ac:dyDescent="0.2">
      <c r="A157" s="72" t="s">
        <v>135</v>
      </c>
      <c r="B157" s="72"/>
      <c r="C157" s="6">
        <v>325.3</v>
      </c>
      <c r="D157" s="6">
        <v>335.6</v>
      </c>
      <c r="E157" s="6">
        <v>368</v>
      </c>
      <c r="F157" s="6">
        <v>380.7</v>
      </c>
      <c r="G157" s="6">
        <v>348.2</v>
      </c>
      <c r="H157" s="6">
        <v>347.8</v>
      </c>
      <c r="I157" s="6">
        <v>345.3</v>
      </c>
      <c r="J157" s="6">
        <v>370.9</v>
      </c>
      <c r="K157" s="6">
        <v>333.6</v>
      </c>
      <c r="L157" s="6">
        <v>332.9</v>
      </c>
      <c r="M157" s="6">
        <v>335.7</v>
      </c>
      <c r="N157" s="6">
        <v>345.8</v>
      </c>
      <c r="O157" s="6">
        <v>342.5</v>
      </c>
      <c r="P157" s="6">
        <v>344.6</v>
      </c>
      <c r="Q157" s="6">
        <v>359.4</v>
      </c>
      <c r="R157" s="6">
        <v>376.41320000000002</v>
      </c>
      <c r="S157" s="6">
        <v>378.92180000000002</v>
      </c>
      <c r="T157" s="6">
        <v>327.69510000000002</v>
      </c>
      <c r="U157" s="6">
        <v>336.7038</v>
      </c>
      <c r="V157" s="6">
        <v>329.44330000000002</v>
      </c>
      <c r="W157" s="6">
        <v>336.91570000000002</v>
      </c>
      <c r="X157" s="6">
        <v>315.81830000000002</v>
      </c>
      <c r="Y157" s="6">
        <v>309.55880000000002</v>
      </c>
    </row>
    <row r="158" spans="1:25" s="16" customFormat="1" ht="12" customHeight="1" x14ac:dyDescent="0.2">
      <c r="A158" s="86" t="s">
        <v>161</v>
      </c>
      <c r="B158" s="86"/>
      <c r="C158" s="11">
        <v>311.60000000000002</v>
      </c>
      <c r="D158" s="11">
        <v>278</v>
      </c>
      <c r="E158" s="11">
        <v>255.59999999999997</v>
      </c>
      <c r="F158" s="11">
        <v>248.19999999999996</v>
      </c>
      <c r="G158" s="11">
        <v>304.8</v>
      </c>
      <c r="H158" s="11">
        <v>333.79999999999995</v>
      </c>
      <c r="I158" s="11">
        <v>329.80000000000007</v>
      </c>
      <c r="J158" s="11">
        <v>307.20000000000005</v>
      </c>
      <c r="K158" s="11">
        <v>333.5</v>
      </c>
      <c r="L158" s="11">
        <v>333.9</v>
      </c>
      <c r="M158" s="11">
        <v>340.6</v>
      </c>
      <c r="N158" s="11">
        <v>310.39999999999998</v>
      </c>
      <c r="O158" s="11">
        <v>319.2</v>
      </c>
      <c r="P158" s="11">
        <v>344.59999999999997</v>
      </c>
      <c r="Q158" s="11">
        <v>348.09999999999997</v>
      </c>
      <c r="R158" s="11">
        <v>312.42580000000004</v>
      </c>
      <c r="S158" s="11">
        <v>281.8381</v>
      </c>
      <c r="T158" s="11">
        <v>284.2079</v>
      </c>
      <c r="U158" s="11">
        <v>277.56569999999999</v>
      </c>
      <c r="V158" s="11">
        <v>292.39949999999999</v>
      </c>
      <c r="W158" s="11">
        <v>300.68470000000002</v>
      </c>
      <c r="X158" s="11">
        <v>300.4271</v>
      </c>
      <c r="Y158" s="11">
        <v>298.17240000000004</v>
      </c>
    </row>
    <row r="159" spans="1:25" s="16" customFormat="1" ht="12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s="16" customFormat="1" ht="12" customHeight="1" x14ac:dyDescent="0.2">
      <c r="A160" s="74" t="s">
        <v>136</v>
      </c>
      <c r="B160" s="74"/>
      <c r="C160" s="5">
        <f t="shared" ref="C160:X160" si="47">SUM(C161:C163)</f>
        <v>2405.5</v>
      </c>
      <c r="D160" s="5">
        <f t="shared" si="47"/>
        <v>2372.4</v>
      </c>
      <c r="E160" s="5">
        <f t="shared" si="47"/>
        <v>2389.1000000000004</v>
      </c>
      <c r="F160" s="5">
        <f t="shared" si="47"/>
        <v>2481.4</v>
      </c>
      <c r="G160" s="5">
        <f t="shared" si="47"/>
        <v>2486.1999999999998</v>
      </c>
      <c r="H160" s="5">
        <f t="shared" si="47"/>
        <v>2480.8000000000002</v>
      </c>
      <c r="I160" s="5">
        <f t="shared" si="47"/>
        <v>2453.6</v>
      </c>
      <c r="J160" s="5">
        <f t="shared" si="47"/>
        <v>2472.6</v>
      </c>
      <c r="K160" s="5">
        <f t="shared" si="47"/>
        <v>2461.1</v>
      </c>
      <c r="L160" s="5">
        <f t="shared" si="47"/>
        <v>2488.1999999999998</v>
      </c>
      <c r="M160" s="5">
        <f t="shared" si="47"/>
        <v>2497.1000000000004</v>
      </c>
      <c r="N160" s="5">
        <f t="shared" si="47"/>
        <v>2511.3000000000002</v>
      </c>
      <c r="O160" s="5">
        <f t="shared" si="47"/>
        <v>2544.8000000000002</v>
      </c>
      <c r="P160" s="5">
        <f t="shared" si="47"/>
        <v>2513.1</v>
      </c>
      <c r="Q160" s="5">
        <f t="shared" si="47"/>
        <v>2557.8000000000002</v>
      </c>
      <c r="R160" s="5">
        <f t="shared" si="47"/>
        <v>2543.3335999999999</v>
      </c>
      <c r="S160" s="5">
        <f t="shared" si="47"/>
        <v>2578.0790999999999</v>
      </c>
      <c r="T160" s="5">
        <f t="shared" si="47"/>
        <v>2514.9803000000002</v>
      </c>
      <c r="U160" s="5">
        <f t="shared" si="47"/>
        <v>2464.1226000000001</v>
      </c>
      <c r="V160" s="5">
        <f t="shared" si="47"/>
        <v>2492.4767000000002</v>
      </c>
      <c r="W160" s="5">
        <f t="shared" si="47"/>
        <v>2469.1329000000001</v>
      </c>
      <c r="X160" s="5">
        <f t="shared" si="47"/>
        <v>2489.1612999999998</v>
      </c>
      <c r="Y160" s="5">
        <v>2494.8879999999999</v>
      </c>
    </row>
    <row r="161" spans="1:25" s="16" customFormat="1" ht="12" customHeight="1" x14ac:dyDescent="0.2">
      <c r="A161" s="72" t="s">
        <v>137</v>
      </c>
      <c r="B161" s="72"/>
      <c r="C161" s="6">
        <v>796.6</v>
      </c>
      <c r="D161" s="6">
        <v>799.2</v>
      </c>
      <c r="E161" s="6">
        <v>807.7</v>
      </c>
      <c r="F161" s="6">
        <v>843.1</v>
      </c>
      <c r="G161" s="6">
        <v>850.5</v>
      </c>
      <c r="H161" s="6">
        <v>838</v>
      </c>
      <c r="I161" s="6">
        <v>827.3</v>
      </c>
      <c r="J161" s="6">
        <v>811.9</v>
      </c>
      <c r="K161" s="6">
        <v>821.3</v>
      </c>
      <c r="L161" s="6">
        <v>832.4</v>
      </c>
      <c r="M161" s="6">
        <v>833.5</v>
      </c>
      <c r="N161" s="6">
        <v>821.2</v>
      </c>
      <c r="O161" s="6">
        <v>850.2</v>
      </c>
      <c r="P161" s="6">
        <v>851.6</v>
      </c>
      <c r="Q161" s="6">
        <v>855.5</v>
      </c>
      <c r="R161" s="6">
        <v>844.28530000000001</v>
      </c>
      <c r="S161" s="6">
        <v>871.07389999999998</v>
      </c>
      <c r="T161" s="6">
        <v>824.80460000000005</v>
      </c>
      <c r="U161" s="6">
        <v>799.36770000000001</v>
      </c>
      <c r="V161" s="6">
        <v>815.76820000000009</v>
      </c>
      <c r="W161" s="6">
        <v>819.8746000000001</v>
      </c>
      <c r="X161" s="6">
        <v>818.29910000000007</v>
      </c>
      <c r="Y161" s="6">
        <v>819.31579999999997</v>
      </c>
    </row>
    <row r="162" spans="1:25" s="16" customFormat="1" ht="12" customHeight="1" x14ac:dyDescent="0.2">
      <c r="A162" s="72" t="s">
        <v>138</v>
      </c>
      <c r="B162" s="72"/>
      <c r="C162" s="6">
        <v>1083.8</v>
      </c>
      <c r="D162" s="6">
        <v>1057.8</v>
      </c>
      <c r="E162" s="6">
        <v>1055.9000000000001</v>
      </c>
      <c r="F162" s="6">
        <v>1071.7</v>
      </c>
      <c r="G162" s="6">
        <v>1083.5999999999999</v>
      </c>
      <c r="H162" s="6">
        <v>1096.3</v>
      </c>
      <c r="I162" s="6">
        <v>1080.5</v>
      </c>
      <c r="J162" s="6">
        <v>1098.8</v>
      </c>
      <c r="K162" s="6">
        <v>1100.0999999999999</v>
      </c>
      <c r="L162" s="6">
        <v>1100</v>
      </c>
      <c r="M162" s="6">
        <v>1096.4000000000001</v>
      </c>
      <c r="N162" s="6">
        <v>1125.8</v>
      </c>
      <c r="O162" s="6">
        <v>1108.5999999999999</v>
      </c>
      <c r="P162" s="6">
        <v>1107.0999999999999</v>
      </c>
      <c r="Q162" s="6">
        <v>1092.3</v>
      </c>
      <c r="R162" s="6">
        <v>1091.2117000000001</v>
      </c>
      <c r="S162" s="6">
        <v>1084.6055999999999</v>
      </c>
      <c r="T162" s="6">
        <v>1049.6303</v>
      </c>
      <c r="U162" s="6">
        <v>1037.6873000000001</v>
      </c>
      <c r="V162" s="6">
        <v>1029.5172</v>
      </c>
      <c r="W162" s="6">
        <v>1011.3324</v>
      </c>
      <c r="X162" s="6">
        <v>1017.2216000000001</v>
      </c>
      <c r="Y162" s="6">
        <v>1024.8988999999999</v>
      </c>
    </row>
    <row r="163" spans="1:25" s="16" customFormat="1" ht="12" customHeight="1" x14ac:dyDescent="0.2">
      <c r="A163" s="86" t="s">
        <v>139</v>
      </c>
      <c r="B163" s="86"/>
      <c r="C163" s="15">
        <v>525.1</v>
      </c>
      <c r="D163" s="15">
        <v>515.4</v>
      </c>
      <c r="E163" s="15">
        <v>525.5</v>
      </c>
      <c r="F163" s="15">
        <v>566.6</v>
      </c>
      <c r="G163" s="15">
        <v>552.1</v>
      </c>
      <c r="H163" s="15">
        <v>546.5</v>
      </c>
      <c r="I163" s="15">
        <v>545.79999999999995</v>
      </c>
      <c r="J163" s="15">
        <v>561.9</v>
      </c>
      <c r="K163" s="15">
        <v>539.70000000000005</v>
      </c>
      <c r="L163" s="15">
        <v>555.79999999999995</v>
      </c>
      <c r="M163" s="15">
        <v>567.20000000000005</v>
      </c>
      <c r="N163" s="15">
        <v>564.29999999999995</v>
      </c>
      <c r="O163" s="15">
        <v>586</v>
      </c>
      <c r="P163" s="15">
        <v>554.4</v>
      </c>
      <c r="Q163" s="15">
        <v>610</v>
      </c>
      <c r="R163" s="15">
        <v>607.83660000000009</v>
      </c>
      <c r="S163" s="15">
        <v>622.39959999999996</v>
      </c>
      <c r="T163" s="15">
        <v>640.54539999999997</v>
      </c>
      <c r="U163" s="15">
        <v>627.06759999999997</v>
      </c>
      <c r="V163" s="15">
        <v>647.19129999999996</v>
      </c>
      <c r="W163" s="15">
        <v>637.92589999999996</v>
      </c>
      <c r="X163" s="15">
        <v>653.64059999999995</v>
      </c>
      <c r="Y163" s="15">
        <v>650.67330000000004</v>
      </c>
    </row>
    <row r="164" spans="1:25" s="16" customFormat="1" ht="12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s="16" customFormat="1" ht="12" customHeight="1" x14ac:dyDescent="0.2">
      <c r="A165" s="74" t="s">
        <v>140</v>
      </c>
      <c r="B165" s="74"/>
      <c r="C165" s="5">
        <f t="shared" ref="C165:X165" si="48">SUM(C166:C175)</f>
        <v>2521.8000000000002</v>
      </c>
      <c r="D165" s="5">
        <f t="shared" si="48"/>
        <v>2211.0999999999995</v>
      </c>
      <c r="E165" s="5">
        <f t="shared" si="48"/>
        <v>2205.5</v>
      </c>
      <c r="F165" s="5">
        <f t="shared" si="48"/>
        <v>2280.6999999999998</v>
      </c>
      <c r="G165" s="5">
        <f t="shared" si="48"/>
        <v>2182.1</v>
      </c>
      <c r="H165" s="5">
        <f t="shared" si="48"/>
        <v>2199.6999999999998</v>
      </c>
      <c r="I165" s="5">
        <f t="shared" si="48"/>
        <v>2243.8000000000002</v>
      </c>
      <c r="J165" s="5">
        <f t="shared" si="48"/>
        <v>2257.1999999999998</v>
      </c>
      <c r="K165" s="5">
        <f t="shared" si="48"/>
        <v>2244.1000000000004</v>
      </c>
      <c r="L165" s="5">
        <f t="shared" si="48"/>
        <v>2290.6000000000004</v>
      </c>
      <c r="M165" s="5">
        <f t="shared" si="48"/>
        <v>2284.2000000000003</v>
      </c>
      <c r="N165" s="5">
        <f t="shared" si="48"/>
        <v>2257.6999999999998</v>
      </c>
      <c r="O165" s="5">
        <f t="shared" si="48"/>
        <v>2313.4</v>
      </c>
      <c r="P165" s="5">
        <f t="shared" si="48"/>
        <v>2209.9</v>
      </c>
      <c r="Q165" s="5">
        <f t="shared" si="48"/>
        <v>2316.3000000000002</v>
      </c>
      <c r="R165" s="5">
        <f t="shared" si="48"/>
        <v>2231.0581999999999</v>
      </c>
      <c r="S165" s="5">
        <f t="shared" si="48"/>
        <v>2302.8578000000002</v>
      </c>
      <c r="T165" s="5">
        <f t="shared" si="48"/>
        <v>2193.4391999999998</v>
      </c>
      <c r="U165" s="5">
        <f t="shared" si="48"/>
        <v>2164.5559000000003</v>
      </c>
      <c r="V165" s="5">
        <f t="shared" si="48"/>
        <v>2145.9336000000003</v>
      </c>
      <c r="W165" s="5">
        <f t="shared" si="48"/>
        <v>2150.5536999999999</v>
      </c>
      <c r="X165" s="5">
        <f t="shared" si="48"/>
        <v>2147.1104</v>
      </c>
      <c r="Y165" s="5">
        <v>2190.1349000000005</v>
      </c>
    </row>
    <row r="166" spans="1:25" s="16" customFormat="1" ht="12" customHeight="1" x14ac:dyDescent="0.2">
      <c r="A166" s="72" t="s">
        <v>141</v>
      </c>
      <c r="B166" s="72"/>
      <c r="C166" s="6">
        <v>504.9</v>
      </c>
      <c r="D166" s="6">
        <v>496.9</v>
      </c>
      <c r="E166" s="6">
        <v>502.2</v>
      </c>
      <c r="F166" s="6">
        <v>516.29999999999995</v>
      </c>
      <c r="G166" s="6">
        <v>483.4</v>
      </c>
      <c r="H166" s="6">
        <v>499.4</v>
      </c>
      <c r="I166" s="6">
        <v>505.4</v>
      </c>
      <c r="J166" s="6">
        <v>499.3</v>
      </c>
      <c r="K166" s="6">
        <v>501.7</v>
      </c>
      <c r="L166" s="6">
        <v>488.5</v>
      </c>
      <c r="M166" s="6">
        <v>489.4</v>
      </c>
      <c r="N166" s="6">
        <v>499.2</v>
      </c>
      <c r="O166" s="6">
        <v>508.5</v>
      </c>
      <c r="P166" s="6">
        <v>440</v>
      </c>
      <c r="Q166" s="6">
        <v>542.6</v>
      </c>
      <c r="R166" s="6">
        <v>455.97070000000002</v>
      </c>
      <c r="S166" s="6">
        <v>552.18970000000002</v>
      </c>
      <c r="T166" s="6">
        <v>502.59680000000003</v>
      </c>
      <c r="U166" s="6">
        <v>500.65730000000002</v>
      </c>
      <c r="V166" s="6">
        <v>509.64190000000002</v>
      </c>
      <c r="W166" s="6">
        <v>515.4058</v>
      </c>
      <c r="X166" s="6">
        <v>506.27620000000002</v>
      </c>
      <c r="Y166" s="6">
        <v>500.5086</v>
      </c>
    </row>
    <row r="167" spans="1:25" s="16" customFormat="1" ht="12" customHeight="1" x14ac:dyDescent="0.2">
      <c r="A167" s="72" t="s">
        <v>142</v>
      </c>
      <c r="B167" s="72"/>
      <c r="C167" s="6">
        <v>40.1</v>
      </c>
      <c r="D167" s="6">
        <v>25.9</v>
      </c>
      <c r="E167" s="6">
        <v>26.2</v>
      </c>
      <c r="F167" s="6">
        <v>24.2</v>
      </c>
      <c r="G167" s="6">
        <v>20</v>
      </c>
      <c r="H167" s="6">
        <v>13</v>
      </c>
      <c r="I167" s="6">
        <v>19.7</v>
      </c>
      <c r="J167" s="6">
        <v>18.600000000000001</v>
      </c>
      <c r="K167" s="6">
        <v>20.3</v>
      </c>
      <c r="L167" s="6">
        <v>25.7</v>
      </c>
      <c r="M167" s="6">
        <v>24</v>
      </c>
      <c r="N167" s="6">
        <v>27.1</v>
      </c>
      <c r="O167" s="6">
        <v>27.8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1.5983000000000001</v>
      </c>
      <c r="W167" s="6">
        <v>1.6122000000000001</v>
      </c>
      <c r="X167" s="6">
        <v>3.2814999999999999</v>
      </c>
      <c r="Y167" s="6">
        <v>4.7604000000000006</v>
      </c>
    </row>
    <row r="168" spans="1:25" s="16" customFormat="1" ht="12" customHeight="1" x14ac:dyDescent="0.2">
      <c r="A168" s="72" t="s">
        <v>143</v>
      </c>
      <c r="B168" s="72"/>
      <c r="C168" s="6">
        <v>23.3</v>
      </c>
      <c r="D168" s="6">
        <v>26.3</v>
      </c>
      <c r="E168" s="6">
        <v>28.4</v>
      </c>
      <c r="F168" s="6">
        <v>26.1</v>
      </c>
      <c r="G168" s="6">
        <v>11</v>
      </c>
      <c r="H168" s="6">
        <v>10</v>
      </c>
      <c r="I168" s="6">
        <v>10.1</v>
      </c>
      <c r="J168" s="6">
        <v>6.2</v>
      </c>
      <c r="K168" s="6">
        <v>6.3</v>
      </c>
      <c r="L168" s="6">
        <v>6.3</v>
      </c>
      <c r="M168" s="6">
        <v>6.3</v>
      </c>
      <c r="N168" s="6">
        <v>6.3</v>
      </c>
      <c r="O168" s="6">
        <v>6.2</v>
      </c>
      <c r="P168" s="6">
        <v>6.2</v>
      </c>
      <c r="Q168" s="6">
        <v>6.2</v>
      </c>
      <c r="R168" s="6">
        <v>6.1946000000000003</v>
      </c>
      <c r="S168" s="6">
        <v>7.2725</v>
      </c>
      <c r="T168" s="6">
        <v>6.9415999999999993</v>
      </c>
      <c r="U168" s="6">
        <v>2.3786</v>
      </c>
      <c r="V168" s="6">
        <v>1.0779000000000001</v>
      </c>
      <c r="W168" s="6">
        <v>0</v>
      </c>
      <c r="X168" s="6">
        <v>1.3034999999999999</v>
      </c>
      <c r="Y168" s="6">
        <v>1.3034999999999999</v>
      </c>
    </row>
    <row r="169" spans="1:25" s="16" customFormat="1" ht="12" customHeight="1" x14ac:dyDescent="0.2">
      <c r="A169" s="72" t="s">
        <v>144</v>
      </c>
      <c r="B169" s="72"/>
      <c r="C169" s="6">
        <v>91.2</v>
      </c>
      <c r="D169" s="6">
        <v>88.3</v>
      </c>
      <c r="E169" s="6">
        <v>88.7</v>
      </c>
      <c r="F169" s="6">
        <v>90.8</v>
      </c>
      <c r="G169" s="6">
        <v>74.2</v>
      </c>
      <c r="H169" s="6">
        <v>69.400000000000006</v>
      </c>
      <c r="I169" s="6">
        <v>69.400000000000006</v>
      </c>
      <c r="J169" s="6">
        <v>68.5</v>
      </c>
      <c r="K169" s="6">
        <v>68.5</v>
      </c>
      <c r="L169" s="6">
        <v>71.2</v>
      </c>
      <c r="M169" s="6">
        <v>71.2</v>
      </c>
      <c r="N169" s="6">
        <v>70.3</v>
      </c>
      <c r="O169" s="6">
        <v>70.099999999999994</v>
      </c>
      <c r="P169" s="6">
        <v>72.599999999999994</v>
      </c>
      <c r="Q169" s="6">
        <v>70.400000000000006</v>
      </c>
      <c r="R169" s="6">
        <v>70.760500000000008</v>
      </c>
      <c r="S169" s="6">
        <v>71.528000000000006</v>
      </c>
      <c r="T169" s="6">
        <v>68.557700000000011</v>
      </c>
      <c r="U169" s="6">
        <v>68.55680000000001</v>
      </c>
      <c r="V169" s="6">
        <v>69.751000000000005</v>
      </c>
      <c r="W169" s="6">
        <v>67.45859999999999</v>
      </c>
      <c r="X169" s="6">
        <v>65.956199999999995</v>
      </c>
      <c r="Y169" s="6">
        <v>65.892399999999995</v>
      </c>
    </row>
    <row r="170" spans="1:25" s="16" customFormat="1" ht="12" customHeight="1" x14ac:dyDescent="0.2">
      <c r="A170" s="72" t="s">
        <v>145</v>
      </c>
      <c r="B170" s="72"/>
      <c r="C170" s="6">
        <v>1067.6000000000001</v>
      </c>
      <c r="D170" s="6">
        <v>816.9</v>
      </c>
      <c r="E170" s="6">
        <v>833.80000000000007</v>
      </c>
      <c r="F170" s="6">
        <v>883</v>
      </c>
      <c r="G170" s="6">
        <v>842.1</v>
      </c>
      <c r="H170" s="6">
        <v>832.30000000000007</v>
      </c>
      <c r="I170" s="6">
        <v>856.4</v>
      </c>
      <c r="J170" s="6">
        <v>864.5</v>
      </c>
      <c r="K170" s="6">
        <v>853.69999999999993</v>
      </c>
      <c r="L170" s="6">
        <v>893.1</v>
      </c>
      <c r="M170" s="6">
        <v>888.30000000000007</v>
      </c>
      <c r="N170" s="6">
        <v>879.4</v>
      </c>
      <c r="O170" s="6">
        <v>896.30000000000007</v>
      </c>
      <c r="P170" s="6">
        <v>910.1</v>
      </c>
      <c r="Q170" s="6">
        <v>904.1</v>
      </c>
      <c r="R170" s="6">
        <v>903.09400000000005</v>
      </c>
      <c r="S170" s="6">
        <v>896.88850000000002</v>
      </c>
      <c r="T170" s="6">
        <v>847.5992</v>
      </c>
      <c r="U170" s="6">
        <v>829.30420000000004</v>
      </c>
      <c r="V170" s="6">
        <v>815.58080000000007</v>
      </c>
      <c r="W170" s="6">
        <v>795.41509999999994</v>
      </c>
      <c r="X170" s="6">
        <v>789.67050000000006</v>
      </c>
      <c r="Y170" s="6">
        <v>831.77830000000006</v>
      </c>
    </row>
    <row r="171" spans="1:25" s="16" customFormat="1" ht="12" customHeight="1" x14ac:dyDescent="0.2">
      <c r="A171" s="72" t="s">
        <v>146</v>
      </c>
      <c r="B171" s="72"/>
      <c r="C171" s="6">
        <v>74.7</v>
      </c>
      <c r="D171" s="6">
        <v>58.6</v>
      </c>
      <c r="E171" s="6">
        <v>57.1</v>
      </c>
      <c r="F171" s="6">
        <v>65.099999999999994</v>
      </c>
      <c r="G171" s="6">
        <v>59.8</v>
      </c>
      <c r="H171" s="6">
        <v>59.5</v>
      </c>
      <c r="I171" s="6">
        <v>60.9</v>
      </c>
      <c r="J171" s="6">
        <v>58.3</v>
      </c>
      <c r="K171" s="6">
        <v>57.6</v>
      </c>
      <c r="L171" s="6">
        <v>63.2</v>
      </c>
      <c r="M171" s="6">
        <v>63.7</v>
      </c>
      <c r="N171" s="6">
        <v>64.099999999999994</v>
      </c>
      <c r="O171" s="6">
        <v>66.400000000000006</v>
      </c>
      <c r="P171" s="6">
        <v>68.8</v>
      </c>
      <c r="Q171" s="6">
        <v>63.1</v>
      </c>
      <c r="R171" s="6">
        <v>64.563699999999997</v>
      </c>
      <c r="S171" s="6">
        <v>60.609399999999994</v>
      </c>
      <c r="T171" s="6">
        <v>63.133599999999994</v>
      </c>
      <c r="U171" s="6">
        <v>60.2363</v>
      </c>
      <c r="V171" s="6">
        <v>57.513300000000001</v>
      </c>
      <c r="W171" s="6">
        <v>54.795500000000004</v>
      </c>
      <c r="X171" s="6">
        <v>55.242899999999999</v>
      </c>
      <c r="Y171" s="6">
        <v>52.856000000000002</v>
      </c>
    </row>
    <row r="172" spans="1:25" s="16" customFormat="1" ht="12" customHeight="1" x14ac:dyDescent="0.2">
      <c r="A172" s="72" t="s">
        <v>147</v>
      </c>
      <c r="B172" s="72"/>
      <c r="C172" s="6">
        <v>41.2</v>
      </c>
      <c r="D172" s="6">
        <v>40.700000000000003</v>
      </c>
      <c r="E172" s="6">
        <v>39.6</v>
      </c>
      <c r="F172" s="6">
        <v>39.6</v>
      </c>
      <c r="G172" s="6">
        <v>55.9</v>
      </c>
      <c r="H172" s="6">
        <v>58.6</v>
      </c>
      <c r="I172" s="6">
        <v>58.5</v>
      </c>
      <c r="J172" s="6">
        <v>60.2</v>
      </c>
      <c r="K172" s="6">
        <v>63.4</v>
      </c>
      <c r="L172" s="6">
        <v>68.099999999999994</v>
      </c>
      <c r="M172" s="6">
        <v>67.5</v>
      </c>
      <c r="N172" s="6">
        <v>72.2</v>
      </c>
      <c r="O172" s="6">
        <v>72.099999999999994</v>
      </c>
      <c r="P172" s="6">
        <v>73</v>
      </c>
      <c r="Q172" s="6">
        <v>72.2</v>
      </c>
      <c r="R172" s="6">
        <v>72.864099999999993</v>
      </c>
      <c r="S172" s="6">
        <v>71.892700000000005</v>
      </c>
      <c r="T172" s="6">
        <v>71.251499999999993</v>
      </c>
      <c r="U172" s="6">
        <v>64.096999999999994</v>
      </c>
      <c r="V172" s="6">
        <v>59.195600000000006</v>
      </c>
      <c r="W172" s="6">
        <v>62.346800000000002</v>
      </c>
      <c r="X172" s="6">
        <v>65.734799999999993</v>
      </c>
      <c r="Y172" s="6">
        <v>67.130899999999997</v>
      </c>
    </row>
    <row r="173" spans="1:25" s="16" customFormat="1" ht="12" customHeight="1" x14ac:dyDescent="0.2">
      <c r="A173" s="72" t="s">
        <v>148</v>
      </c>
      <c r="B173" s="72"/>
      <c r="C173" s="6">
        <v>93.5</v>
      </c>
      <c r="D173" s="6">
        <v>91.3</v>
      </c>
      <c r="E173" s="6">
        <v>81.3</v>
      </c>
      <c r="F173" s="6">
        <v>79.900000000000006</v>
      </c>
      <c r="G173" s="6">
        <v>81</v>
      </c>
      <c r="H173" s="6">
        <v>80.2</v>
      </c>
      <c r="I173" s="6">
        <v>84</v>
      </c>
      <c r="J173" s="6">
        <v>89.1</v>
      </c>
      <c r="K173" s="6">
        <v>91.4</v>
      </c>
      <c r="L173" s="6">
        <v>91.2</v>
      </c>
      <c r="M173" s="6">
        <v>91.2</v>
      </c>
      <c r="N173" s="6">
        <v>98.2</v>
      </c>
      <c r="O173" s="6">
        <v>95.5</v>
      </c>
      <c r="P173" s="6">
        <v>98.4</v>
      </c>
      <c r="Q173" s="6">
        <v>104.6</v>
      </c>
      <c r="R173" s="6">
        <v>110.8366</v>
      </c>
      <c r="S173" s="6">
        <v>108.7139</v>
      </c>
      <c r="T173" s="6">
        <v>118.05419999999999</v>
      </c>
      <c r="U173" s="6">
        <v>123.0856</v>
      </c>
      <c r="V173" s="6">
        <v>131.25299999999999</v>
      </c>
      <c r="W173" s="6">
        <v>127.6169</v>
      </c>
      <c r="X173" s="6">
        <v>123.7289</v>
      </c>
      <c r="Y173" s="6">
        <v>125.7304</v>
      </c>
    </row>
    <row r="174" spans="1:25" s="16" customFormat="1" ht="12" customHeight="1" x14ac:dyDescent="0.2">
      <c r="A174" s="72" t="s">
        <v>149</v>
      </c>
      <c r="B174" s="72"/>
      <c r="C174" s="6">
        <v>106.7</v>
      </c>
      <c r="D174" s="6">
        <v>97.5</v>
      </c>
      <c r="E174" s="6">
        <v>95.7</v>
      </c>
      <c r="F174" s="6">
        <v>89.3</v>
      </c>
      <c r="G174" s="6">
        <v>83.3</v>
      </c>
      <c r="H174" s="6">
        <v>86.4</v>
      </c>
      <c r="I174" s="6">
        <v>84.6</v>
      </c>
      <c r="J174" s="6">
        <v>84.7</v>
      </c>
      <c r="K174" s="6">
        <v>77.400000000000006</v>
      </c>
      <c r="L174" s="6">
        <v>87</v>
      </c>
      <c r="M174" s="6">
        <v>89.9</v>
      </c>
      <c r="N174" s="6">
        <v>89.6</v>
      </c>
      <c r="O174" s="6">
        <v>89.5</v>
      </c>
      <c r="P174" s="6">
        <v>69.8</v>
      </c>
      <c r="Q174" s="6">
        <v>71.8</v>
      </c>
      <c r="R174" s="6">
        <v>71.453100000000006</v>
      </c>
      <c r="S174" s="6">
        <v>71.847099999999998</v>
      </c>
      <c r="T174" s="6">
        <v>62.5871</v>
      </c>
      <c r="U174" s="6">
        <v>62.636499999999998</v>
      </c>
      <c r="V174" s="6">
        <v>63.078599999999994</v>
      </c>
      <c r="W174" s="6">
        <v>90.126900000000006</v>
      </c>
      <c r="X174" s="6">
        <v>99.262500000000003</v>
      </c>
      <c r="Y174" s="6">
        <v>99.488600000000005</v>
      </c>
    </row>
    <row r="175" spans="1:25" s="16" customFormat="1" ht="12" customHeight="1" x14ac:dyDescent="0.2">
      <c r="A175" s="86" t="s">
        <v>150</v>
      </c>
      <c r="B175" s="86"/>
      <c r="C175" s="11">
        <v>478.6</v>
      </c>
      <c r="D175" s="11">
        <v>468.7</v>
      </c>
      <c r="E175" s="11">
        <v>452.5</v>
      </c>
      <c r="F175" s="11">
        <v>466.4</v>
      </c>
      <c r="G175" s="11">
        <v>471.4</v>
      </c>
      <c r="H175" s="11">
        <v>490.9</v>
      </c>
      <c r="I175" s="11">
        <v>494.8</v>
      </c>
      <c r="J175" s="11">
        <v>507.8</v>
      </c>
      <c r="K175" s="11">
        <v>503.8</v>
      </c>
      <c r="L175" s="11">
        <v>496.3</v>
      </c>
      <c r="M175" s="11">
        <v>492.7</v>
      </c>
      <c r="N175" s="11">
        <v>451.3</v>
      </c>
      <c r="O175" s="11">
        <v>481</v>
      </c>
      <c r="P175" s="11">
        <v>471</v>
      </c>
      <c r="Q175" s="11">
        <v>481.3</v>
      </c>
      <c r="R175" s="11">
        <v>475.32089999999994</v>
      </c>
      <c r="S175" s="11">
        <v>461.916</v>
      </c>
      <c r="T175" s="11">
        <v>452.71749999999997</v>
      </c>
      <c r="U175" s="11">
        <v>453.60360000000003</v>
      </c>
      <c r="V175" s="11">
        <v>437.2432</v>
      </c>
      <c r="W175" s="11">
        <v>435.77589999999998</v>
      </c>
      <c r="X175" s="11">
        <v>436.65339999999998</v>
      </c>
      <c r="Y175" s="11">
        <v>440.68580000000003</v>
      </c>
    </row>
    <row r="176" spans="1:25" s="16" customFormat="1" ht="12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s="16" customFormat="1" ht="12" customHeight="1" x14ac:dyDescent="0.2">
      <c r="A177" s="74" t="s">
        <v>151</v>
      </c>
      <c r="B177" s="74"/>
      <c r="C177" s="5">
        <f t="shared" ref="C177:X177" si="49">SUM(C178:C185)</f>
        <v>14161.599999999999</v>
      </c>
      <c r="D177" s="5">
        <f t="shared" si="49"/>
        <v>13475.7</v>
      </c>
      <c r="E177" s="5">
        <f t="shared" si="49"/>
        <v>13439.300000000001</v>
      </c>
      <c r="F177" s="5">
        <f t="shared" si="49"/>
        <v>13912.3</v>
      </c>
      <c r="G177" s="5">
        <f t="shared" si="49"/>
        <v>13719.199999999999</v>
      </c>
      <c r="H177" s="5">
        <f t="shared" si="49"/>
        <v>13887.100000000002</v>
      </c>
      <c r="I177" s="5">
        <f t="shared" si="49"/>
        <v>13969.099999999999</v>
      </c>
      <c r="J177" s="5">
        <f t="shared" si="49"/>
        <v>14038.900000000001</v>
      </c>
      <c r="K177" s="5">
        <f t="shared" si="49"/>
        <v>14000</v>
      </c>
      <c r="L177" s="5">
        <f t="shared" si="49"/>
        <v>14347.199999999999</v>
      </c>
      <c r="M177" s="5">
        <f t="shared" si="49"/>
        <v>14232.2</v>
      </c>
      <c r="N177" s="5">
        <f t="shared" si="49"/>
        <v>14115.7</v>
      </c>
      <c r="O177" s="5">
        <f t="shared" si="49"/>
        <v>14493.700000000003</v>
      </c>
      <c r="P177" s="5">
        <f t="shared" si="49"/>
        <v>14359.300000000001</v>
      </c>
      <c r="Q177" s="5">
        <f t="shared" si="49"/>
        <v>14680.899999999998</v>
      </c>
      <c r="R177" s="5">
        <f t="shared" si="49"/>
        <v>14266.1621</v>
      </c>
      <c r="S177" s="5">
        <f t="shared" si="49"/>
        <v>14458.070199999996</v>
      </c>
      <c r="T177" s="5">
        <f t="shared" si="49"/>
        <v>13944.963400000001</v>
      </c>
      <c r="U177" s="5">
        <f t="shared" si="49"/>
        <v>13719.299299999999</v>
      </c>
      <c r="V177" s="5">
        <f t="shared" si="49"/>
        <v>13943.189300000002</v>
      </c>
      <c r="W177" s="5">
        <f t="shared" si="49"/>
        <v>13905.962299999999</v>
      </c>
      <c r="X177" s="5">
        <f t="shared" si="49"/>
        <v>13902.5216</v>
      </c>
      <c r="Y177" s="5">
        <v>13861.411399999999</v>
      </c>
    </row>
    <row r="178" spans="1:25" s="16" customFormat="1" ht="12" customHeight="1" x14ac:dyDescent="0.2">
      <c r="A178" s="72" t="s">
        <v>152</v>
      </c>
      <c r="B178" s="72"/>
      <c r="C178" s="6">
        <f>SUM(C56:C66)</f>
        <v>1752.6</v>
      </c>
      <c r="D178" s="6">
        <f t="shared" ref="D178:X178" si="50">SUM(D56:D66)</f>
        <v>1752.3</v>
      </c>
      <c r="E178" s="6">
        <f t="shared" si="50"/>
        <v>1681.9</v>
      </c>
      <c r="F178" s="6">
        <f t="shared" si="50"/>
        <v>1733.1999999999998</v>
      </c>
      <c r="G178" s="6">
        <f t="shared" si="50"/>
        <v>1713.3</v>
      </c>
      <c r="H178" s="6">
        <f t="shared" si="50"/>
        <v>1701.6000000000001</v>
      </c>
      <c r="I178" s="6">
        <f t="shared" si="50"/>
        <v>1700.8999999999999</v>
      </c>
      <c r="J178" s="6">
        <f t="shared" si="50"/>
        <v>1629.2</v>
      </c>
      <c r="K178" s="6">
        <f t="shared" si="50"/>
        <v>1652.3999999999999</v>
      </c>
      <c r="L178" s="6">
        <f t="shared" si="50"/>
        <v>1745.7</v>
      </c>
      <c r="M178" s="6">
        <f t="shared" si="50"/>
        <v>1734.3999999999999</v>
      </c>
      <c r="N178" s="6">
        <f t="shared" si="50"/>
        <v>1716.8</v>
      </c>
      <c r="O178" s="6">
        <f t="shared" si="50"/>
        <v>1731.6000000000004</v>
      </c>
      <c r="P178" s="6">
        <f t="shared" si="50"/>
        <v>1698.5</v>
      </c>
      <c r="Q178" s="6">
        <f t="shared" si="50"/>
        <v>1738.6</v>
      </c>
      <c r="R178" s="6">
        <f t="shared" si="50"/>
        <v>1648.5812000000003</v>
      </c>
      <c r="S178" s="6">
        <f t="shared" si="50"/>
        <v>1691.4466</v>
      </c>
      <c r="T178" s="6">
        <f t="shared" si="50"/>
        <v>1561.7599</v>
      </c>
      <c r="U178" s="6">
        <f t="shared" si="50"/>
        <v>1556.8822</v>
      </c>
      <c r="V178" s="6">
        <f t="shared" si="50"/>
        <v>1546.4037000000001</v>
      </c>
      <c r="W178" s="6">
        <f t="shared" si="50"/>
        <v>1574.9002999999998</v>
      </c>
      <c r="X178" s="6">
        <f t="shared" si="50"/>
        <v>1557.8218000000002</v>
      </c>
      <c r="Y178" s="6">
        <v>1499.6731999999997</v>
      </c>
    </row>
    <row r="179" spans="1:25" s="16" customFormat="1" ht="12" customHeight="1" x14ac:dyDescent="0.2">
      <c r="A179" s="72" t="s">
        <v>153</v>
      </c>
      <c r="B179" s="72"/>
      <c r="C179" s="6">
        <f>SUM(C69:C115)</f>
        <v>2072.1999999999994</v>
      </c>
      <c r="D179" s="6">
        <f t="shared" ref="D179:X179" si="51">SUM(D69:D115)</f>
        <v>1964.5</v>
      </c>
      <c r="E179" s="6">
        <f t="shared" si="51"/>
        <v>1956</v>
      </c>
      <c r="F179" s="6">
        <f t="shared" si="51"/>
        <v>1983.5000000000005</v>
      </c>
      <c r="G179" s="6">
        <f t="shared" si="51"/>
        <v>1937.5000000000002</v>
      </c>
      <c r="H179" s="6">
        <f t="shared" si="51"/>
        <v>1989.3999999999996</v>
      </c>
      <c r="I179" s="6">
        <f t="shared" si="51"/>
        <v>1981.9999999999998</v>
      </c>
      <c r="J179" s="6">
        <f t="shared" si="51"/>
        <v>1993.4000000000003</v>
      </c>
      <c r="K179" s="6">
        <f t="shared" si="51"/>
        <v>1988.1</v>
      </c>
      <c r="L179" s="6">
        <f t="shared" si="51"/>
        <v>2093</v>
      </c>
      <c r="M179" s="6">
        <f t="shared" si="51"/>
        <v>2085.7000000000003</v>
      </c>
      <c r="N179" s="6">
        <f t="shared" si="51"/>
        <v>2115.4999999999995</v>
      </c>
      <c r="O179" s="6">
        <f t="shared" si="51"/>
        <v>2198.9</v>
      </c>
      <c r="P179" s="6">
        <f t="shared" si="51"/>
        <v>2205.2000000000003</v>
      </c>
      <c r="Q179" s="6">
        <f t="shared" si="51"/>
        <v>2300.3000000000002</v>
      </c>
      <c r="R179" s="6">
        <f t="shared" si="51"/>
        <v>2298.1553999999996</v>
      </c>
      <c r="S179" s="6">
        <f t="shared" si="51"/>
        <v>2384.4822999999992</v>
      </c>
      <c r="T179" s="6">
        <f t="shared" si="51"/>
        <v>2389.1351</v>
      </c>
      <c r="U179" s="6">
        <f t="shared" si="51"/>
        <v>2250.3788999999997</v>
      </c>
      <c r="V179" s="6">
        <f t="shared" si="51"/>
        <v>2297.9126999999999</v>
      </c>
      <c r="W179" s="6">
        <f t="shared" si="51"/>
        <v>2276.8855999999996</v>
      </c>
      <c r="X179" s="6">
        <f t="shared" si="51"/>
        <v>2294.9157000000005</v>
      </c>
      <c r="Y179" s="6">
        <v>2301.2825000000007</v>
      </c>
    </row>
    <row r="180" spans="1:25" s="16" customFormat="1" ht="12" customHeight="1" x14ac:dyDescent="0.2">
      <c r="A180" s="72" t="s">
        <v>154</v>
      </c>
      <c r="B180" s="72"/>
      <c r="C180" s="6">
        <f t="shared" ref="C180:X180" si="52">SUM(C118:C136)</f>
        <v>1852.7999999999997</v>
      </c>
      <c r="D180" s="6">
        <f t="shared" si="52"/>
        <v>1825.3</v>
      </c>
      <c r="E180" s="6">
        <f t="shared" si="52"/>
        <v>1848.7999999999997</v>
      </c>
      <c r="F180" s="6">
        <f t="shared" si="52"/>
        <v>1875.6999999999998</v>
      </c>
      <c r="G180" s="6">
        <f t="shared" si="52"/>
        <v>1832.1999999999998</v>
      </c>
      <c r="H180" s="6">
        <f t="shared" si="52"/>
        <v>1839.2000000000003</v>
      </c>
      <c r="I180" s="6">
        <f t="shared" si="52"/>
        <v>1837.4</v>
      </c>
      <c r="J180" s="6">
        <f t="shared" si="52"/>
        <v>1849.7999999999997</v>
      </c>
      <c r="K180" s="6">
        <f t="shared" si="52"/>
        <v>1856.7999999999997</v>
      </c>
      <c r="L180" s="6">
        <f t="shared" si="52"/>
        <v>1960.5</v>
      </c>
      <c r="M180" s="6">
        <f t="shared" si="52"/>
        <v>1952.7999999999997</v>
      </c>
      <c r="N180" s="6">
        <f t="shared" si="52"/>
        <v>1946.2</v>
      </c>
      <c r="O180" s="6">
        <f t="shared" si="52"/>
        <v>1955.8000000000002</v>
      </c>
      <c r="P180" s="6">
        <f t="shared" si="52"/>
        <v>1931.8000000000002</v>
      </c>
      <c r="Q180" s="6">
        <f t="shared" si="52"/>
        <v>1926.2000000000003</v>
      </c>
      <c r="R180" s="6">
        <f t="shared" si="52"/>
        <v>1868.5638000000004</v>
      </c>
      <c r="S180" s="6">
        <f t="shared" si="52"/>
        <v>1847.7540999999997</v>
      </c>
      <c r="T180" s="6">
        <f t="shared" si="52"/>
        <v>1771.4173000000003</v>
      </c>
      <c r="U180" s="6">
        <f t="shared" si="52"/>
        <v>1772.8256999999996</v>
      </c>
      <c r="V180" s="6">
        <f t="shared" si="52"/>
        <v>1773.8773000000001</v>
      </c>
      <c r="W180" s="6">
        <f t="shared" si="52"/>
        <v>1738.9246999999998</v>
      </c>
      <c r="X180" s="6">
        <f t="shared" si="52"/>
        <v>1709.2327000000002</v>
      </c>
      <c r="Y180" s="6">
        <v>1668.2844999999998</v>
      </c>
    </row>
    <row r="181" spans="1:25" s="16" customFormat="1" ht="12" customHeight="1" x14ac:dyDescent="0.2">
      <c r="A181" s="72" t="s">
        <v>155</v>
      </c>
      <c r="B181" s="72"/>
      <c r="C181" s="6">
        <f>SUM(C139:C146)</f>
        <v>978.30000000000007</v>
      </c>
      <c r="D181" s="6">
        <f t="shared" ref="D181:X181" si="53">SUM(D139:D146)</f>
        <v>994.8</v>
      </c>
      <c r="E181" s="6">
        <f t="shared" si="53"/>
        <v>1010</v>
      </c>
      <c r="F181" s="6">
        <f t="shared" si="53"/>
        <v>1034.5</v>
      </c>
      <c r="G181" s="6">
        <f t="shared" si="53"/>
        <v>1101</v>
      </c>
      <c r="H181" s="6">
        <f t="shared" si="53"/>
        <v>1147.1999999999998</v>
      </c>
      <c r="I181" s="6">
        <f t="shared" si="53"/>
        <v>1219.8000000000002</v>
      </c>
      <c r="J181" s="6">
        <f t="shared" si="53"/>
        <v>1265.3</v>
      </c>
      <c r="K181" s="6">
        <f t="shared" si="53"/>
        <v>1320.2</v>
      </c>
      <c r="L181" s="6">
        <f t="shared" si="53"/>
        <v>1305.4000000000001</v>
      </c>
      <c r="M181" s="6">
        <f t="shared" si="53"/>
        <v>1281.2</v>
      </c>
      <c r="N181" s="6">
        <f t="shared" si="53"/>
        <v>1203.5999999999999</v>
      </c>
      <c r="O181" s="6">
        <f t="shared" si="53"/>
        <v>1359</v>
      </c>
      <c r="P181" s="6">
        <f t="shared" si="53"/>
        <v>1365.4</v>
      </c>
      <c r="Q181" s="6">
        <f t="shared" si="53"/>
        <v>1380</v>
      </c>
      <c r="R181" s="6">
        <f t="shared" si="53"/>
        <v>1215.9753999999998</v>
      </c>
      <c r="S181" s="6">
        <f t="shared" si="53"/>
        <v>1180.3233</v>
      </c>
      <c r="T181" s="6">
        <f t="shared" si="53"/>
        <v>1103.4231000000002</v>
      </c>
      <c r="U181" s="6">
        <f t="shared" si="53"/>
        <v>1113.5912000000001</v>
      </c>
      <c r="V181" s="6">
        <f t="shared" si="53"/>
        <v>1312.0854999999999</v>
      </c>
      <c r="W181" s="6">
        <f t="shared" si="53"/>
        <v>1352.4901</v>
      </c>
      <c r="X181" s="6">
        <f t="shared" si="53"/>
        <v>1366.8055999999999</v>
      </c>
      <c r="Y181" s="6">
        <v>1371.4625000000001</v>
      </c>
    </row>
    <row r="182" spans="1:25" s="16" customFormat="1" ht="12" customHeight="1" x14ac:dyDescent="0.2">
      <c r="A182" s="72" t="s">
        <v>156</v>
      </c>
      <c r="B182" s="72"/>
      <c r="C182" s="6">
        <f>SUM(C149:C154)</f>
        <v>1941.5</v>
      </c>
      <c r="D182" s="6">
        <f t="shared" ref="D182:X182" si="54">SUM(D149:D154)</f>
        <v>1741.7</v>
      </c>
      <c r="E182" s="6">
        <f t="shared" si="54"/>
        <v>1724.3999999999999</v>
      </c>
      <c r="F182" s="6">
        <f t="shared" si="54"/>
        <v>1894.3999999999999</v>
      </c>
      <c r="G182" s="6">
        <f t="shared" si="54"/>
        <v>1813.9</v>
      </c>
      <c r="H182" s="6">
        <f t="shared" si="54"/>
        <v>1847.5999999999997</v>
      </c>
      <c r="I182" s="6">
        <f t="shared" si="54"/>
        <v>1856.5</v>
      </c>
      <c r="J182" s="6">
        <f t="shared" si="54"/>
        <v>1893.3</v>
      </c>
      <c r="K182" s="6">
        <f t="shared" si="54"/>
        <v>1810.2000000000003</v>
      </c>
      <c r="L182" s="6">
        <f t="shared" si="54"/>
        <v>1797</v>
      </c>
      <c r="M182" s="6">
        <f t="shared" si="54"/>
        <v>1720.5000000000002</v>
      </c>
      <c r="N182" s="6">
        <f t="shared" si="54"/>
        <v>1708.4</v>
      </c>
      <c r="O182" s="6">
        <f t="shared" si="54"/>
        <v>1728.5</v>
      </c>
      <c r="P182" s="6">
        <f t="shared" si="54"/>
        <v>1746.2</v>
      </c>
      <c r="Q182" s="6">
        <f t="shared" si="54"/>
        <v>1754.1999999999998</v>
      </c>
      <c r="R182" s="6">
        <f t="shared" si="54"/>
        <v>1771.6555000000001</v>
      </c>
      <c r="S182" s="6">
        <f t="shared" si="54"/>
        <v>1812.3670999999999</v>
      </c>
      <c r="T182" s="6">
        <f t="shared" si="54"/>
        <v>1798.9055000000001</v>
      </c>
      <c r="U182" s="6">
        <f t="shared" si="54"/>
        <v>1782.6732999999999</v>
      </c>
      <c r="V182" s="6">
        <f t="shared" si="54"/>
        <v>1752.6569999999997</v>
      </c>
      <c r="W182" s="6">
        <f t="shared" si="54"/>
        <v>1705.4746</v>
      </c>
      <c r="X182" s="6">
        <f t="shared" si="54"/>
        <v>1721.2286999999999</v>
      </c>
      <c r="Y182" s="6">
        <v>1727.9546</v>
      </c>
    </row>
    <row r="183" spans="1:25" s="16" customFormat="1" ht="12" customHeight="1" x14ac:dyDescent="0.2">
      <c r="A183" s="72" t="s">
        <v>157</v>
      </c>
      <c r="B183" s="72"/>
      <c r="C183" s="6">
        <f>SUM(C157:C158)</f>
        <v>636.90000000000009</v>
      </c>
      <c r="D183" s="6">
        <f t="shared" ref="D183:X183" si="55">SUM(D157:D158)</f>
        <v>613.6</v>
      </c>
      <c r="E183" s="6">
        <f t="shared" si="55"/>
        <v>623.59999999999991</v>
      </c>
      <c r="F183" s="6">
        <f t="shared" si="55"/>
        <v>628.9</v>
      </c>
      <c r="G183" s="6">
        <f t="shared" si="55"/>
        <v>653</v>
      </c>
      <c r="H183" s="6">
        <f t="shared" si="55"/>
        <v>681.59999999999991</v>
      </c>
      <c r="I183" s="6">
        <f t="shared" si="55"/>
        <v>675.10000000000014</v>
      </c>
      <c r="J183" s="6">
        <f t="shared" si="55"/>
        <v>678.1</v>
      </c>
      <c r="K183" s="6">
        <f t="shared" si="55"/>
        <v>667.1</v>
      </c>
      <c r="L183" s="6">
        <f t="shared" si="55"/>
        <v>666.8</v>
      </c>
      <c r="M183" s="6">
        <f t="shared" si="55"/>
        <v>676.3</v>
      </c>
      <c r="N183" s="6">
        <f t="shared" si="55"/>
        <v>656.2</v>
      </c>
      <c r="O183" s="6">
        <f t="shared" si="55"/>
        <v>661.7</v>
      </c>
      <c r="P183" s="6">
        <f t="shared" si="55"/>
        <v>689.2</v>
      </c>
      <c r="Q183" s="6">
        <f t="shared" si="55"/>
        <v>707.5</v>
      </c>
      <c r="R183" s="6">
        <f t="shared" si="55"/>
        <v>688.83900000000006</v>
      </c>
      <c r="S183" s="6">
        <f t="shared" si="55"/>
        <v>660.75990000000002</v>
      </c>
      <c r="T183" s="6">
        <f t="shared" si="55"/>
        <v>611.90300000000002</v>
      </c>
      <c r="U183" s="6">
        <f t="shared" si="55"/>
        <v>614.26949999999999</v>
      </c>
      <c r="V183" s="6">
        <f t="shared" si="55"/>
        <v>621.84280000000001</v>
      </c>
      <c r="W183" s="6">
        <f t="shared" si="55"/>
        <v>637.60040000000004</v>
      </c>
      <c r="X183" s="6">
        <f t="shared" si="55"/>
        <v>616.24540000000002</v>
      </c>
      <c r="Y183" s="6">
        <v>607.73120000000006</v>
      </c>
    </row>
    <row r="184" spans="1:25" s="16" customFormat="1" ht="12" customHeight="1" x14ac:dyDescent="0.2">
      <c r="A184" s="72" t="s">
        <v>158</v>
      </c>
      <c r="B184" s="72"/>
      <c r="C184" s="6">
        <f t="shared" ref="C184:X184" si="56">SUM(C161:C163)</f>
        <v>2405.5</v>
      </c>
      <c r="D184" s="6">
        <f t="shared" si="56"/>
        <v>2372.4</v>
      </c>
      <c r="E184" s="6">
        <f t="shared" si="56"/>
        <v>2389.1000000000004</v>
      </c>
      <c r="F184" s="6">
        <f t="shared" si="56"/>
        <v>2481.4</v>
      </c>
      <c r="G184" s="6">
        <f t="shared" si="56"/>
        <v>2486.1999999999998</v>
      </c>
      <c r="H184" s="6">
        <f t="shared" si="56"/>
        <v>2480.8000000000002</v>
      </c>
      <c r="I184" s="6">
        <f t="shared" si="56"/>
        <v>2453.6</v>
      </c>
      <c r="J184" s="6">
        <f t="shared" si="56"/>
        <v>2472.6</v>
      </c>
      <c r="K184" s="6">
        <f t="shared" si="56"/>
        <v>2461.1</v>
      </c>
      <c r="L184" s="6">
        <f t="shared" si="56"/>
        <v>2488.1999999999998</v>
      </c>
      <c r="M184" s="6">
        <f t="shared" si="56"/>
        <v>2497.1000000000004</v>
      </c>
      <c r="N184" s="6">
        <f t="shared" si="56"/>
        <v>2511.3000000000002</v>
      </c>
      <c r="O184" s="6">
        <f t="shared" si="56"/>
        <v>2544.8000000000002</v>
      </c>
      <c r="P184" s="6">
        <f t="shared" si="56"/>
        <v>2513.1</v>
      </c>
      <c r="Q184" s="6">
        <f t="shared" si="56"/>
        <v>2557.8000000000002</v>
      </c>
      <c r="R184" s="6">
        <f t="shared" si="56"/>
        <v>2543.3335999999999</v>
      </c>
      <c r="S184" s="6">
        <f t="shared" si="56"/>
        <v>2578.0790999999999</v>
      </c>
      <c r="T184" s="6">
        <f t="shared" si="56"/>
        <v>2514.9803000000002</v>
      </c>
      <c r="U184" s="6">
        <f t="shared" si="56"/>
        <v>2464.1226000000001</v>
      </c>
      <c r="V184" s="6">
        <f t="shared" si="56"/>
        <v>2492.4767000000002</v>
      </c>
      <c r="W184" s="6">
        <f t="shared" si="56"/>
        <v>2469.1329000000001</v>
      </c>
      <c r="X184" s="6">
        <f t="shared" si="56"/>
        <v>2489.1612999999998</v>
      </c>
      <c r="Y184" s="6">
        <v>2494.8879999999999</v>
      </c>
    </row>
    <row r="185" spans="1:25" s="16" customFormat="1" ht="12" customHeight="1" x14ac:dyDescent="0.2">
      <c r="A185" s="73" t="s">
        <v>159</v>
      </c>
      <c r="B185" s="73"/>
      <c r="C185" s="11">
        <f t="shared" ref="C185:X185" si="57">SUM(C166:C175)</f>
        <v>2521.8000000000002</v>
      </c>
      <c r="D185" s="11">
        <f t="shared" si="57"/>
        <v>2211.0999999999995</v>
      </c>
      <c r="E185" s="11">
        <f t="shared" si="57"/>
        <v>2205.5</v>
      </c>
      <c r="F185" s="11">
        <f t="shared" si="57"/>
        <v>2280.6999999999998</v>
      </c>
      <c r="G185" s="11">
        <f t="shared" si="57"/>
        <v>2182.1</v>
      </c>
      <c r="H185" s="11">
        <f t="shared" si="57"/>
        <v>2199.6999999999998</v>
      </c>
      <c r="I185" s="11">
        <f t="shared" si="57"/>
        <v>2243.8000000000002</v>
      </c>
      <c r="J185" s="11">
        <f t="shared" si="57"/>
        <v>2257.1999999999998</v>
      </c>
      <c r="K185" s="11">
        <f t="shared" si="57"/>
        <v>2244.1000000000004</v>
      </c>
      <c r="L185" s="11">
        <f t="shared" si="57"/>
        <v>2290.6000000000004</v>
      </c>
      <c r="M185" s="11">
        <f t="shared" si="57"/>
        <v>2284.2000000000003</v>
      </c>
      <c r="N185" s="11">
        <f t="shared" si="57"/>
        <v>2257.6999999999998</v>
      </c>
      <c r="O185" s="11">
        <f t="shared" si="57"/>
        <v>2313.4</v>
      </c>
      <c r="P185" s="11">
        <f t="shared" si="57"/>
        <v>2209.9</v>
      </c>
      <c r="Q185" s="11">
        <f t="shared" si="57"/>
        <v>2316.3000000000002</v>
      </c>
      <c r="R185" s="11">
        <f t="shared" si="57"/>
        <v>2231.0581999999999</v>
      </c>
      <c r="S185" s="11">
        <f t="shared" si="57"/>
        <v>2302.8578000000002</v>
      </c>
      <c r="T185" s="11">
        <f t="shared" si="57"/>
        <v>2193.4391999999998</v>
      </c>
      <c r="U185" s="11">
        <f t="shared" si="57"/>
        <v>2164.5559000000003</v>
      </c>
      <c r="V185" s="11">
        <f t="shared" si="57"/>
        <v>2145.9336000000003</v>
      </c>
      <c r="W185" s="11">
        <f t="shared" si="57"/>
        <v>2150.5536999999999</v>
      </c>
      <c r="X185" s="11">
        <f t="shared" si="57"/>
        <v>2147.1104</v>
      </c>
      <c r="Y185" s="11">
        <v>2190.1349000000005</v>
      </c>
    </row>
    <row r="186" spans="1:25" s="16" customFormat="1" ht="12" customHeight="1" x14ac:dyDescent="0.2">
      <c r="A186" s="59"/>
      <c r="B186" s="59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s="16" customFormat="1" ht="12" customHeight="1" x14ac:dyDescent="0.2">
      <c r="A187" s="74" t="s">
        <v>162</v>
      </c>
      <c r="B187" s="74"/>
      <c r="C187" s="5">
        <f>+C188+C189+C190+C191+C192</f>
        <v>7726.1</v>
      </c>
      <c r="D187" s="5">
        <f t="shared" ref="D187:X187" si="58">+D188+D189+D190+D191+D192</f>
        <v>7386.1</v>
      </c>
      <c r="E187" s="5">
        <f t="shared" si="58"/>
        <v>7299.7</v>
      </c>
      <c r="F187" s="5">
        <f t="shared" si="58"/>
        <v>7546.7</v>
      </c>
      <c r="G187" s="5">
        <f t="shared" si="58"/>
        <v>7512.7999999999993</v>
      </c>
      <c r="H187" s="5">
        <f t="shared" si="58"/>
        <v>7652.4999999999991</v>
      </c>
      <c r="I187" s="5">
        <f t="shared" si="58"/>
        <v>7707.5</v>
      </c>
      <c r="J187" s="5">
        <f t="shared" si="58"/>
        <v>7675.2</v>
      </c>
      <c r="K187" s="5">
        <f t="shared" si="58"/>
        <v>7675.0000000000009</v>
      </c>
      <c r="L187" s="5">
        <f t="shared" si="58"/>
        <v>7878.3</v>
      </c>
      <c r="M187" s="5">
        <f t="shared" si="58"/>
        <v>7764.7</v>
      </c>
      <c r="N187" s="5">
        <f t="shared" si="58"/>
        <v>7642.9</v>
      </c>
      <c r="O187" s="5">
        <f t="shared" si="58"/>
        <v>7930.6</v>
      </c>
      <c r="P187" s="5">
        <f t="shared" si="58"/>
        <v>7946.7</v>
      </c>
      <c r="Q187" s="5">
        <f t="shared" si="58"/>
        <v>8115.6</v>
      </c>
      <c r="R187" s="5">
        <f t="shared" si="58"/>
        <v>7846.8001000000004</v>
      </c>
      <c r="S187" s="5">
        <f t="shared" si="58"/>
        <v>7970.9278999999988</v>
      </c>
      <c r="T187" s="5">
        <f t="shared" si="58"/>
        <v>7755.7574999999997</v>
      </c>
      <c r="U187" s="5">
        <f t="shared" si="58"/>
        <v>7585.713099999999</v>
      </c>
      <c r="V187" s="5">
        <f t="shared" si="58"/>
        <v>7746.1905999999999</v>
      </c>
      <c r="W187" s="5">
        <f t="shared" si="58"/>
        <v>7760.3974999999991</v>
      </c>
      <c r="X187" s="5">
        <f t="shared" si="58"/>
        <v>7698.6057999999994</v>
      </c>
      <c r="Y187" s="5">
        <v>7613.690700000001</v>
      </c>
    </row>
    <row r="188" spans="1:25" s="16" customFormat="1" ht="12" customHeight="1" x14ac:dyDescent="0.2">
      <c r="A188" s="72" t="s">
        <v>163</v>
      </c>
      <c r="B188" s="72"/>
      <c r="C188" s="6">
        <f>+C149+C150+C153+C154</f>
        <v>1574.8</v>
      </c>
      <c r="D188" s="6">
        <f t="shared" ref="D188:X188" si="59">+D149+D150+D153+D154</f>
        <v>1380.3</v>
      </c>
      <c r="E188" s="6">
        <f t="shared" si="59"/>
        <v>1353.7</v>
      </c>
      <c r="F188" s="6">
        <f t="shared" si="59"/>
        <v>1506.1999999999998</v>
      </c>
      <c r="G188" s="6">
        <f t="shared" si="59"/>
        <v>1441.1</v>
      </c>
      <c r="H188" s="6">
        <f t="shared" si="59"/>
        <v>1459.7999999999997</v>
      </c>
      <c r="I188" s="6">
        <f t="shared" si="59"/>
        <v>1471.2</v>
      </c>
      <c r="J188" s="6">
        <f t="shared" si="59"/>
        <v>1486</v>
      </c>
      <c r="K188" s="6">
        <f t="shared" si="59"/>
        <v>1402.4000000000003</v>
      </c>
      <c r="L188" s="6">
        <f t="shared" si="59"/>
        <v>1396.7</v>
      </c>
      <c r="M188" s="6">
        <f t="shared" si="59"/>
        <v>1317.5000000000002</v>
      </c>
      <c r="N188" s="6">
        <f t="shared" si="59"/>
        <v>1304.5</v>
      </c>
      <c r="O188" s="6">
        <f t="shared" si="59"/>
        <v>1333.4</v>
      </c>
      <c r="P188" s="6">
        <f t="shared" si="59"/>
        <v>1350.6</v>
      </c>
      <c r="Q188" s="6">
        <f t="shared" si="59"/>
        <v>1346.8</v>
      </c>
      <c r="R188" s="6">
        <f t="shared" si="59"/>
        <v>1344.1950000000002</v>
      </c>
      <c r="S188" s="6">
        <f t="shared" si="59"/>
        <v>1367.0853000000002</v>
      </c>
      <c r="T188" s="6">
        <f t="shared" si="59"/>
        <v>1380.6981000000001</v>
      </c>
      <c r="U188" s="6">
        <f t="shared" si="59"/>
        <v>1376.5446999999999</v>
      </c>
      <c r="V188" s="6">
        <f t="shared" si="59"/>
        <v>1340.4879999999998</v>
      </c>
      <c r="W188" s="6">
        <f t="shared" si="59"/>
        <v>1310.241</v>
      </c>
      <c r="X188" s="6">
        <f t="shared" si="59"/>
        <v>1320.587</v>
      </c>
      <c r="Y188" s="6">
        <v>1328.6596999999999</v>
      </c>
    </row>
    <row r="189" spans="1:25" s="16" customFormat="1" ht="12" customHeight="1" x14ac:dyDescent="0.2">
      <c r="A189" s="72" t="s">
        <v>164</v>
      </c>
      <c r="B189" s="72"/>
      <c r="C189" s="8">
        <f>+C56+C57+C78+C58+C59+C60+C61+C62+C63+C64+C65+C66</f>
        <v>1753.3999999999999</v>
      </c>
      <c r="D189" s="8">
        <f t="shared" ref="D189:X189" si="60">+D56+D57+D78+D58+D59+D60+D61+D62+D63+D64+D65+D66</f>
        <v>1753.1000000000001</v>
      </c>
      <c r="E189" s="8">
        <f t="shared" si="60"/>
        <v>1682.7</v>
      </c>
      <c r="F189" s="8">
        <f t="shared" si="60"/>
        <v>1733.1999999999998</v>
      </c>
      <c r="G189" s="8">
        <f t="shared" si="60"/>
        <v>1713.3</v>
      </c>
      <c r="H189" s="8">
        <f t="shared" si="60"/>
        <v>1701.6000000000001</v>
      </c>
      <c r="I189" s="8">
        <f t="shared" si="60"/>
        <v>1700.8999999999999</v>
      </c>
      <c r="J189" s="8">
        <f t="shared" si="60"/>
        <v>1629.2</v>
      </c>
      <c r="K189" s="8">
        <f t="shared" si="60"/>
        <v>1652.3999999999999</v>
      </c>
      <c r="L189" s="8">
        <f t="shared" si="60"/>
        <v>1745.7</v>
      </c>
      <c r="M189" s="8">
        <f t="shared" si="60"/>
        <v>1734.3999999999999</v>
      </c>
      <c r="N189" s="8">
        <f t="shared" si="60"/>
        <v>1716.8</v>
      </c>
      <c r="O189" s="8">
        <f t="shared" si="60"/>
        <v>1731.6000000000004</v>
      </c>
      <c r="P189" s="8">
        <f t="shared" si="60"/>
        <v>1698.5</v>
      </c>
      <c r="Q189" s="8">
        <f t="shared" si="60"/>
        <v>1738.6</v>
      </c>
      <c r="R189" s="8">
        <f t="shared" si="60"/>
        <v>1648.5812000000003</v>
      </c>
      <c r="S189" s="8">
        <f t="shared" si="60"/>
        <v>1691.8256999999999</v>
      </c>
      <c r="T189" s="8">
        <f t="shared" si="60"/>
        <v>1562.1389999999999</v>
      </c>
      <c r="U189" s="8">
        <f t="shared" si="60"/>
        <v>1557.2613000000001</v>
      </c>
      <c r="V189" s="8">
        <f t="shared" si="60"/>
        <v>1546.9489000000001</v>
      </c>
      <c r="W189" s="8">
        <f t="shared" si="60"/>
        <v>1575.7644999999998</v>
      </c>
      <c r="X189" s="8">
        <f t="shared" si="60"/>
        <v>1558.6860000000001</v>
      </c>
      <c r="Y189" s="8">
        <v>1500.81</v>
      </c>
    </row>
    <row r="190" spans="1:25" s="16" customFormat="1" ht="12" customHeight="1" x14ac:dyDescent="0.2">
      <c r="A190" s="72" t="s">
        <v>165</v>
      </c>
      <c r="B190" s="72"/>
      <c r="C190" s="6">
        <f>+C118+C139+C119+C121+C124+C126+C127+C146+C128+C129+C130+C132+C133+C134+C135</f>
        <v>1172.4000000000001</v>
      </c>
      <c r="D190" s="6">
        <f t="shared" ref="D190:X190" si="61">+D118+D139+D119+D121+D124+D126+D127+D146+D128+D129+D130+D132+D133+D134+D135</f>
        <v>1186.5000000000002</v>
      </c>
      <c r="E190" s="6">
        <f t="shared" si="61"/>
        <v>1194.8999999999999</v>
      </c>
      <c r="F190" s="6">
        <f t="shared" si="61"/>
        <v>1174.5000000000002</v>
      </c>
      <c r="G190" s="6">
        <f t="shared" si="61"/>
        <v>1269.7</v>
      </c>
      <c r="H190" s="6">
        <f t="shared" si="61"/>
        <v>1281.2</v>
      </c>
      <c r="I190" s="6">
        <f t="shared" si="61"/>
        <v>1327.1000000000001</v>
      </c>
      <c r="J190" s="6">
        <f t="shared" si="61"/>
        <v>1379.6</v>
      </c>
      <c r="K190" s="6">
        <f t="shared" si="61"/>
        <v>1399.2999999999997</v>
      </c>
      <c r="L190" s="6">
        <f t="shared" si="61"/>
        <v>1392.5000000000002</v>
      </c>
      <c r="M190" s="6">
        <f t="shared" si="61"/>
        <v>1353.8999999999999</v>
      </c>
      <c r="N190" s="6">
        <f t="shared" si="61"/>
        <v>1268.7000000000003</v>
      </c>
      <c r="O190" s="6">
        <f t="shared" si="61"/>
        <v>1416.3</v>
      </c>
      <c r="P190" s="6">
        <f t="shared" si="61"/>
        <v>1418.2</v>
      </c>
      <c r="Q190" s="6">
        <f t="shared" si="61"/>
        <v>1441.0000000000002</v>
      </c>
      <c r="R190" s="6">
        <f t="shared" si="61"/>
        <v>1298.9362000000001</v>
      </c>
      <c r="S190" s="6">
        <f t="shared" si="61"/>
        <v>1283.7603999999997</v>
      </c>
      <c r="T190" s="6">
        <f t="shared" si="61"/>
        <v>1230.0778000000003</v>
      </c>
      <c r="U190" s="6">
        <f t="shared" si="61"/>
        <v>1230.4051999999999</v>
      </c>
      <c r="V190" s="6">
        <f t="shared" si="61"/>
        <v>1374.8703000000003</v>
      </c>
      <c r="W190" s="6">
        <f t="shared" si="61"/>
        <v>1413.5094999999999</v>
      </c>
      <c r="X190" s="6">
        <f t="shared" si="61"/>
        <v>1428.7791999999997</v>
      </c>
      <c r="Y190" s="6">
        <v>1424.6306</v>
      </c>
    </row>
    <row r="191" spans="1:25" s="16" customFormat="1" ht="12" customHeight="1" x14ac:dyDescent="0.2">
      <c r="A191" s="72" t="s">
        <v>166</v>
      </c>
      <c r="B191" s="72"/>
      <c r="C191" s="6">
        <f>+C69+C70+C71+C72+C73+C74+C75+C76+C77+C79+C80+C81+C82+C83+C84+C85+C86+C87+C88+C89+C90+C91+C92+C93+C94+C95+C96+C97+C98+C99+C100+C101+C102+C103+C104+C105+C106+C107+C108+C109+C110+C112+C113+C114+C115+C111</f>
        <v>2071.4</v>
      </c>
      <c r="D191" s="6">
        <f t="shared" ref="D191:X191" si="62">+D69+D70+D71+D72+D73+D74+D75+D76+D77+D79+D80+D81+D82+D83+D84+D85+D86+D87+D88+D89+D90+D91+D92+D93+D94+D95+D96+D97+D98+D99+D100+D101+D102+D103+D104+D105+D106+D107+D108+D109+D110+D112+D113+D114+D115+D111</f>
        <v>1963.6999999999998</v>
      </c>
      <c r="E191" s="6">
        <f t="shared" si="62"/>
        <v>1955.2</v>
      </c>
      <c r="F191" s="6">
        <f t="shared" si="62"/>
        <v>1983.5000000000005</v>
      </c>
      <c r="G191" s="6">
        <f t="shared" si="62"/>
        <v>1937.5000000000002</v>
      </c>
      <c r="H191" s="6">
        <f t="shared" si="62"/>
        <v>1989.3999999999996</v>
      </c>
      <c r="I191" s="6">
        <f t="shared" si="62"/>
        <v>1981.9999999999998</v>
      </c>
      <c r="J191" s="6">
        <f t="shared" si="62"/>
        <v>1993.4000000000003</v>
      </c>
      <c r="K191" s="6">
        <f t="shared" si="62"/>
        <v>1988.1</v>
      </c>
      <c r="L191" s="6">
        <f t="shared" si="62"/>
        <v>2093</v>
      </c>
      <c r="M191" s="6">
        <f t="shared" si="62"/>
        <v>2085.6999999999998</v>
      </c>
      <c r="N191" s="6">
        <f t="shared" si="62"/>
        <v>2115.5</v>
      </c>
      <c r="O191" s="6">
        <f t="shared" si="62"/>
        <v>2198.8999999999996</v>
      </c>
      <c r="P191" s="6">
        <f t="shared" si="62"/>
        <v>2205.2000000000003</v>
      </c>
      <c r="Q191" s="6">
        <f t="shared" si="62"/>
        <v>2300.3000000000002</v>
      </c>
      <c r="R191" s="6">
        <f t="shared" si="62"/>
        <v>2298.1553999999996</v>
      </c>
      <c r="S191" s="6">
        <f t="shared" si="62"/>
        <v>2384.1031999999991</v>
      </c>
      <c r="T191" s="6">
        <f t="shared" si="62"/>
        <v>2388.7559999999999</v>
      </c>
      <c r="U191" s="6">
        <f t="shared" si="62"/>
        <v>2249.9998000000001</v>
      </c>
      <c r="V191" s="6">
        <f t="shared" si="62"/>
        <v>2297.3675000000003</v>
      </c>
      <c r="W191" s="6">
        <f t="shared" si="62"/>
        <v>2276.0213999999992</v>
      </c>
      <c r="X191" s="6">
        <f t="shared" si="62"/>
        <v>2294.0515</v>
      </c>
      <c r="Y191" s="6">
        <v>2300.1457000000009</v>
      </c>
    </row>
    <row r="192" spans="1:25" s="16" customFormat="1" ht="12" customHeight="1" x14ac:dyDescent="0.2">
      <c r="A192" s="65" t="s">
        <v>160</v>
      </c>
      <c r="B192" s="65"/>
      <c r="C192" s="11">
        <f>+C151+C122+C123+C152+C125+C158</f>
        <v>1154.0999999999999</v>
      </c>
      <c r="D192" s="11">
        <f t="shared" ref="D192:X192" si="63">+D151+D122+D123+D152+D125+D158</f>
        <v>1102.5</v>
      </c>
      <c r="E192" s="11">
        <f t="shared" si="63"/>
        <v>1113.1999999999998</v>
      </c>
      <c r="F192" s="11">
        <f t="shared" si="63"/>
        <v>1149.3</v>
      </c>
      <c r="G192" s="11">
        <f t="shared" si="63"/>
        <v>1151.2</v>
      </c>
      <c r="H192" s="11">
        <f t="shared" si="63"/>
        <v>1220.5</v>
      </c>
      <c r="I192" s="11">
        <f t="shared" si="63"/>
        <v>1226.3000000000002</v>
      </c>
      <c r="J192" s="11">
        <f t="shared" si="63"/>
        <v>1187</v>
      </c>
      <c r="K192" s="11">
        <f t="shared" si="63"/>
        <v>1232.8</v>
      </c>
      <c r="L192" s="11">
        <f t="shared" si="63"/>
        <v>1250.3999999999999</v>
      </c>
      <c r="M192" s="11">
        <f t="shared" si="63"/>
        <v>1273.2</v>
      </c>
      <c r="N192" s="11">
        <f t="shared" si="63"/>
        <v>1237.4000000000001</v>
      </c>
      <c r="O192" s="11">
        <f t="shared" si="63"/>
        <v>1250.4000000000001</v>
      </c>
      <c r="P192" s="11">
        <f t="shared" si="63"/>
        <v>1274.2</v>
      </c>
      <c r="Q192" s="11">
        <f t="shared" si="63"/>
        <v>1288.9000000000001</v>
      </c>
      <c r="R192" s="11">
        <f t="shared" si="63"/>
        <v>1256.9322999999999</v>
      </c>
      <c r="S192" s="11">
        <f t="shared" si="63"/>
        <v>1244.1532999999999</v>
      </c>
      <c r="T192" s="11">
        <f t="shared" si="63"/>
        <v>1194.0866000000001</v>
      </c>
      <c r="U192" s="11">
        <f t="shared" si="63"/>
        <v>1171.5020999999999</v>
      </c>
      <c r="V192" s="11">
        <f t="shared" si="63"/>
        <v>1186.5158999999999</v>
      </c>
      <c r="W192" s="11">
        <f t="shared" si="63"/>
        <v>1184.8611000000001</v>
      </c>
      <c r="X192" s="11">
        <f t="shared" si="63"/>
        <v>1096.5021000000002</v>
      </c>
      <c r="Y192" s="11">
        <v>1059.4447</v>
      </c>
    </row>
    <row r="193" spans="1:25" s="16" customFormat="1" ht="12" customHeight="1" x14ac:dyDescent="0.2">
      <c r="A193" s="64"/>
      <c r="B193" s="6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s="16" customFormat="1" ht="12" customHeight="1" x14ac:dyDescent="0.2">
      <c r="A194" s="24" t="s">
        <v>167</v>
      </c>
      <c r="B194" s="24"/>
      <c r="C194" s="25">
        <f>+C177-C187</f>
        <v>6435.4999999999982</v>
      </c>
      <c r="D194" s="25">
        <f t="shared" ref="D194:X194" si="64">+D177-D187</f>
        <v>6089.6</v>
      </c>
      <c r="E194" s="25">
        <f t="shared" si="64"/>
        <v>6139.6000000000013</v>
      </c>
      <c r="F194" s="25">
        <f t="shared" si="64"/>
        <v>6365.5999999999995</v>
      </c>
      <c r="G194" s="25">
        <f t="shared" si="64"/>
        <v>6206.4</v>
      </c>
      <c r="H194" s="25">
        <f t="shared" si="64"/>
        <v>6234.6000000000031</v>
      </c>
      <c r="I194" s="25">
        <f t="shared" si="64"/>
        <v>6261.5999999999985</v>
      </c>
      <c r="J194" s="25">
        <f t="shared" si="64"/>
        <v>6363.7000000000016</v>
      </c>
      <c r="K194" s="25">
        <f t="shared" si="64"/>
        <v>6324.9999999999991</v>
      </c>
      <c r="L194" s="25">
        <f t="shared" si="64"/>
        <v>6468.8999999999987</v>
      </c>
      <c r="M194" s="25">
        <f t="shared" si="64"/>
        <v>6467.5000000000009</v>
      </c>
      <c r="N194" s="25">
        <f t="shared" si="64"/>
        <v>6472.8000000000011</v>
      </c>
      <c r="O194" s="25">
        <f t="shared" si="64"/>
        <v>6563.1000000000022</v>
      </c>
      <c r="P194" s="25">
        <f t="shared" si="64"/>
        <v>6412.6000000000013</v>
      </c>
      <c r="Q194" s="25">
        <f t="shared" si="64"/>
        <v>6565.2999999999975</v>
      </c>
      <c r="R194" s="25">
        <f t="shared" si="64"/>
        <v>6419.3619999999992</v>
      </c>
      <c r="S194" s="25">
        <f t="shared" si="64"/>
        <v>6487.1422999999977</v>
      </c>
      <c r="T194" s="25">
        <f t="shared" si="64"/>
        <v>6189.2059000000008</v>
      </c>
      <c r="U194" s="25">
        <f t="shared" si="64"/>
        <v>6133.5861999999997</v>
      </c>
      <c r="V194" s="25">
        <f t="shared" si="64"/>
        <v>6196.9987000000019</v>
      </c>
      <c r="W194" s="25">
        <f t="shared" si="64"/>
        <v>6145.5648000000001</v>
      </c>
      <c r="X194" s="25">
        <f t="shared" si="64"/>
        <v>6203.9158000000007</v>
      </c>
      <c r="Y194" s="25">
        <v>6247.720699999998</v>
      </c>
    </row>
    <row r="195" spans="1:25" s="20" customFormat="1" ht="12" customHeight="1" x14ac:dyDescent="0.2">
      <c r="A195" s="92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</row>
    <row r="196" spans="1:25" s="21" customFormat="1" ht="12" customHeight="1" x14ac:dyDescent="0.2">
      <c r="A196" s="93" t="s">
        <v>193</v>
      </c>
      <c r="B196" s="93"/>
      <c r="C196" s="93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</row>
    <row r="197" spans="1:25" s="21" customFormat="1" ht="12" customHeight="1" x14ac:dyDescent="0.2">
      <c r="A197" s="99" t="s">
        <v>171</v>
      </c>
      <c r="B197" s="99"/>
      <c r="C197" s="99"/>
      <c r="D197" s="99"/>
      <c r="E197" s="99"/>
      <c r="F197" s="99"/>
      <c r="G197" s="99"/>
      <c r="H197" s="9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</row>
    <row r="198" spans="1:25" s="21" customFormat="1" ht="12" customHeight="1" x14ac:dyDescent="0.2">
      <c r="A198" s="100"/>
      <c r="B198" s="100"/>
      <c r="C198" s="100"/>
      <c r="D198" s="100"/>
      <c r="E198" s="100"/>
      <c r="F198" s="100"/>
      <c r="G198" s="100"/>
      <c r="H198" s="100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</row>
    <row r="199" spans="1:25" ht="12" customHeight="1" x14ac:dyDescent="0.2">
      <c r="A199" s="101" t="s">
        <v>172</v>
      </c>
      <c r="B199" s="101"/>
      <c r="C199" s="101"/>
      <c r="D199" s="101"/>
      <c r="E199" s="101"/>
      <c r="F199" s="101"/>
      <c r="G199" s="101"/>
      <c r="H199" s="101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</row>
    <row r="200" spans="1:25" ht="12" customHeight="1" x14ac:dyDescent="0.2">
      <c r="A200" s="100"/>
      <c r="B200" s="100"/>
      <c r="C200" s="100"/>
      <c r="D200" s="100"/>
      <c r="E200" s="100"/>
      <c r="F200" s="100"/>
      <c r="G200" s="100"/>
      <c r="H200" s="100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</row>
    <row r="201" spans="1:25" ht="12" customHeight="1" x14ac:dyDescent="0.2">
      <c r="A201" s="88" t="s">
        <v>194</v>
      </c>
      <c r="B201" s="88"/>
      <c r="C201" s="88"/>
      <c r="D201" s="88"/>
      <c r="E201" s="88"/>
      <c r="F201" s="88"/>
      <c r="G201" s="88"/>
      <c r="H201" s="8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</row>
    <row r="202" spans="1:25" ht="12" customHeight="1" x14ac:dyDescent="0.2">
      <c r="A202" s="88" t="s">
        <v>173</v>
      </c>
      <c r="B202" s="88"/>
      <c r="C202" s="88"/>
      <c r="D202" s="88"/>
      <c r="E202" s="88"/>
      <c r="F202" s="88"/>
      <c r="G202" s="88"/>
      <c r="H202" s="8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</row>
  </sheetData>
  <mergeCells count="165">
    <mergeCell ref="A1:Y1"/>
    <mergeCell ref="A2:Y2"/>
    <mergeCell ref="A3:Y3"/>
    <mergeCell ref="A4:Y4"/>
    <mergeCell ref="C7:Y7"/>
    <mergeCell ref="A197:Y197"/>
    <mergeCell ref="A185:B185"/>
    <mergeCell ref="A187:B187"/>
    <mergeCell ref="A179:B179"/>
    <mergeCell ref="A180:B180"/>
    <mergeCell ref="A181:B181"/>
    <mergeCell ref="A182:B182"/>
    <mergeCell ref="A183:B183"/>
    <mergeCell ref="A184:B184"/>
    <mergeCell ref="A162:B162"/>
    <mergeCell ref="A156:B156"/>
    <mergeCell ref="A154:B154"/>
    <mergeCell ref="A163:B163"/>
    <mergeCell ref="A165:B165"/>
    <mergeCell ref="A153:B153"/>
    <mergeCell ref="A142:B142"/>
    <mergeCell ref="A158:B158"/>
    <mergeCell ref="A160:B160"/>
    <mergeCell ref="A132:B132"/>
    <mergeCell ref="A199:Y199"/>
    <mergeCell ref="A200:Y200"/>
    <mergeCell ref="A201:Y201"/>
    <mergeCell ref="A202:Y202"/>
    <mergeCell ref="A168:B168"/>
    <mergeCell ref="A169:B169"/>
    <mergeCell ref="A170:B170"/>
    <mergeCell ref="A171:B171"/>
    <mergeCell ref="A172:B172"/>
    <mergeCell ref="A198:Y198"/>
    <mergeCell ref="A196:Y196"/>
    <mergeCell ref="A133:B133"/>
    <mergeCell ref="A134:B134"/>
    <mergeCell ref="A135:B135"/>
    <mergeCell ref="A127:B127"/>
    <mergeCell ref="A128:B128"/>
    <mergeCell ref="A129:B129"/>
    <mergeCell ref="A130:B130"/>
    <mergeCell ref="A131:B131"/>
    <mergeCell ref="A124:B124"/>
    <mergeCell ref="A125:B125"/>
    <mergeCell ref="A126:B126"/>
    <mergeCell ref="A119:B119"/>
    <mergeCell ref="A120:B120"/>
    <mergeCell ref="A121:B121"/>
    <mergeCell ref="A122:B122"/>
    <mergeCell ref="A123:B123"/>
    <mergeCell ref="A112:B112"/>
    <mergeCell ref="A113:B113"/>
    <mergeCell ref="A115:B115"/>
    <mergeCell ref="A117:B117"/>
    <mergeCell ref="A114:B114"/>
    <mergeCell ref="A118:B118"/>
    <mergeCell ref="A107:B107"/>
    <mergeCell ref="A108:B108"/>
    <mergeCell ref="A109:B109"/>
    <mergeCell ref="A110:B110"/>
    <mergeCell ref="A111:B111"/>
    <mergeCell ref="A101:B101"/>
    <mergeCell ref="A102:B102"/>
    <mergeCell ref="A103:B103"/>
    <mergeCell ref="A104:B104"/>
    <mergeCell ref="A105:B105"/>
    <mergeCell ref="A106:B106"/>
    <mergeCell ref="A96:B96"/>
    <mergeCell ref="A97:B97"/>
    <mergeCell ref="A98:B98"/>
    <mergeCell ref="A99:B99"/>
    <mergeCell ref="A100:B100"/>
    <mergeCell ref="A90:B90"/>
    <mergeCell ref="A91:B91"/>
    <mergeCell ref="A92:B92"/>
    <mergeCell ref="A93:B93"/>
    <mergeCell ref="A94:B94"/>
    <mergeCell ref="A95:B95"/>
    <mergeCell ref="A85:B85"/>
    <mergeCell ref="A86:B86"/>
    <mergeCell ref="A87:B87"/>
    <mergeCell ref="A88:B88"/>
    <mergeCell ref="A89:B89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6:B66"/>
    <mergeCell ref="A68:B68"/>
    <mergeCell ref="A69:B69"/>
    <mergeCell ref="A70:B70"/>
    <mergeCell ref="A71:B71"/>
    <mergeCell ref="A72:B72"/>
    <mergeCell ref="A37:B37"/>
    <mergeCell ref="A38:B38"/>
    <mergeCell ref="A40:B40"/>
    <mergeCell ref="A60:B60"/>
    <mergeCell ref="A61:B61"/>
    <mergeCell ref="A62:B62"/>
    <mergeCell ref="A63:B63"/>
    <mergeCell ref="A64:B64"/>
    <mergeCell ref="A65:B65"/>
    <mergeCell ref="A53:B53"/>
    <mergeCell ref="A55:B55"/>
    <mergeCell ref="A56:B56"/>
    <mergeCell ref="A57:B57"/>
    <mergeCell ref="A58:B58"/>
    <mergeCell ref="A59:B59"/>
    <mergeCell ref="A5:B5"/>
    <mergeCell ref="A6:B6"/>
    <mergeCell ref="A189:B189"/>
    <mergeCell ref="A190:B190"/>
    <mergeCell ref="A191:B191"/>
    <mergeCell ref="A23:B23"/>
    <mergeCell ref="A24:B24"/>
    <mergeCell ref="A27:B27"/>
    <mergeCell ref="A19:B19"/>
    <mergeCell ref="A21:B21"/>
    <mergeCell ref="A22:B22"/>
    <mergeCell ref="A8:B8"/>
    <mergeCell ref="A10:B10"/>
    <mergeCell ref="A11:B11"/>
    <mergeCell ref="A15:B15"/>
    <mergeCell ref="A41:B41"/>
    <mergeCell ref="A42:B42"/>
    <mergeCell ref="A45:B45"/>
    <mergeCell ref="A50:B50"/>
    <mergeCell ref="A51:B51"/>
    <mergeCell ref="A52:B52"/>
    <mergeCell ref="A30:B30"/>
    <mergeCell ref="A31:B31"/>
    <mergeCell ref="A36:B36"/>
    <mergeCell ref="A138:B138"/>
    <mergeCell ref="A139:B139"/>
    <mergeCell ref="A149:B149"/>
    <mergeCell ref="A157:B157"/>
    <mergeCell ref="A161:B161"/>
    <mergeCell ref="A166:B166"/>
    <mergeCell ref="A178:B178"/>
    <mergeCell ref="A188:B188"/>
    <mergeCell ref="A195:Y195"/>
    <mergeCell ref="A143:B143"/>
    <mergeCell ref="A144:B144"/>
    <mergeCell ref="A145:B145"/>
    <mergeCell ref="A146:B146"/>
    <mergeCell ref="A140:B140"/>
    <mergeCell ref="A141:B141"/>
    <mergeCell ref="A148:B148"/>
    <mergeCell ref="A150:B150"/>
    <mergeCell ref="A151:B151"/>
    <mergeCell ref="A152:B152"/>
    <mergeCell ref="A173:B173"/>
    <mergeCell ref="A174:B174"/>
    <mergeCell ref="A175:B175"/>
    <mergeCell ref="A177:B177"/>
    <mergeCell ref="A167:B167"/>
  </mergeCells>
  <pageMargins left="0.17" right="0.18" top="0.18" bottom="0.32" header="0.17" footer="0.23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2022</vt:lpstr>
      <vt:lpstr>2000-2022, SAU totale</vt:lpstr>
      <vt:lpstr>2000-2022,SAU 0-299 are</vt:lpstr>
      <vt:lpstr>2000-2022, SAU 300-999 are</vt:lpstr>
      <vt:lpstr>2000-2022, SAU 1.000-1.999 are</vt:lpstr>
      <vt:lpstr>2000-2022, SAU 2.000 e più are</vt:lpstr>
      <vt:lpstr>Superficie agricola</vt:lpstr>
      <vt:lpstr>'2000-2022, SAU 1.000-1.999 are'!Area_stampa</vt:lpstr>
      <vt:lpstr>'2000-2022, SAU 2.000 e più are'!Area_stampa</vt:lpstr>
      <vt:lpstr>'2000-2022, SAU 300-999 are'!Area_stampa</vt:lpstr>
      <vt:lpstr>'2000-2022, SAU totale'!Area_stampa</vt:lpstr>
      <vt:lpstr>'2000-2022,SAU 0-299 are'!Area_stampa</vt:lpstr>
      <vt:lpstr>'2022'!Area_stampa</vt:lpstr>
      <vt:lpstr>'Superficie agricola'!Area_stampa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creator>Antoine</dc:creator>
  <cp:lastModifiedBy>Oberti Gallo Alessandra / fust009</cp:lastModifiedBy>
  <cp:lastPrinted>2005-10-11T07:47:56Z</cp:lastPrinted>
  <dcterms:created xsi:type="dcterms:W3CDTF">2000-10-02T13:15:38Z</dcterms:created>
  <dcterms:modified xsi:type="dcterms:W3CDTF">2023-11-30T15:44:31Z</dcterms:modified>
</cp:coreProperties>
</file>