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0"/>
  </bookViews>
  <sheets>
    <sheet name="Serie dal 1993 al 2003" sheetId="1" r:id="rId1"/>
  </sheets>
  <definedNames>
    <definedName name="_xlnm.Print_Titles" localSheetId="0">'Serie dal 1993 al 2003'!$1:$7</definedName>
  </definedNames>
  <calcPr fullCalcOnLoad="1"/>
</workbook>
</file>

<file path=xl/sharedStrings.xml><?xml version="1.0" encoding="utf-8"?>
<sst xmlns="http://schemas.openxmlformats.org/spreadsheetml/2006/main" count="308" uniqueCount="305">
  <si>
    <r>
      <t>Pernottamenti nel settore paralberghiero, dal 1993 al 2003</t>
    </r>
    <r>
      <rPr>
        <b/>
        <vertAlign val="superscript"/>
        <sz val="10"/>
        <rFont val="Arial"/>
        <family val="2"/>
      </rPr>
      <t>1</t>
    </r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</si>
  <si>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</si>
  <si>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</si>
  <si>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</si>
  <si>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</si>
  <si>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</si>
  <si>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</si>
  <si>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</si>
  <si>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</si>
  <si>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</si>
  <si>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</si>
  <si>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</si>
  <si>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</si>
  <si>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</si>
  <si>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</si>
  <si>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</si>
  <si>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</si>
  <si>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</si>
  <si>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</si>
  <si>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</si>
  <si>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</si>
  <si>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</si>
  <si>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</si>
  <si>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</si>
  <si>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</si>
  <si>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</si>
  <si>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</si>
  <si>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</si>
  <si>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</si>
  <si>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</si>
  <si>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</si>
  <si>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</si>
  <si>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</si>
  <si>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</si>
  <si>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</si>
  <si>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</si>
  <si>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</si>
  <si>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</si>
  <si>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</si>
  <si>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</si>
  <si>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</si>
  <si>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</si>
  <si>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</si>
  <si>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</si>
  <si>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</si>
  <si>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</si>
  <si>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</si>
  <si>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</si>
  <si>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</si>
  <si>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</si>
  <si>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</si>
  <si>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5248 Casima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</si>
  <si>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</si>
  <si>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</si>
  <si>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</si>
  <si>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</si>
  <si>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</si>
  <si>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</si>
  <si>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</si>
  <si>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5256 Monte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</si>
  <si>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</si>
  <si>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</si>
  <si>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</si>
  <si>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</si>
  <si>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</si>
  <si>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</si>
  <si>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</si>
  <si>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5265 Salorino</t>
  </si>
  <si>
    <t>5266 Stabio</t>
  </si>
  <si>
    <t>5267 Tremona</t>
  </si>
  <si>
    <t>5268 Vacallo</t>
  </si>
  <si>
    <t>Distretto di Lugano</t>
  </si>
  <si>
    <t>5141 Agno</t>
  </si>
  <si>
    <t>5142 Agra</t>
  </si>
  <si>
    <t>5143 Aranno</t>
  </si>
  <si>
    <t>5144 Arogno</t>
  </si>
  <si>
    <t>5145 Arosio</t>
  </si>
  <si>
    <t>5146 Astano</t>
  </si>
  <si>
    <t>5147 Barbengo</t>
  </si>
  <si>
    <t>5148 Bedano</t>
  </si>
  <si>
    <t>5149 Bedigliora</t>
  </si>
  <si>
    <t>5150 Bidogno</t>
  </si>
  <si>
    <t>5151 Bioggio</t>
  </si>
  <si>
    <t>5153 Bironico</t>
  </si>
  <si>
    <t>5154 Bissone</t>
  </si>
  <si>
    <t>5155 Bogno</t>
  </si>
  <si>
    <t>5156 Bosco Luganese</t>
  </si>
  <si>
    <t>5158 Breganzona</t>
  </si>
  <si>
    <t>5159 Breno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</si>
  <si>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</si>
  <si>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</si>
  <si>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</si>
  <si>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</si>
  <si>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</si>
  <si>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</si>
  <si>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</si>
  <si>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5168 Carabbia</t>
  </si>
  <si>
    <t>5169 Carabietta</t>
  </si>
  <si>
    <t>5170 Carona</t>
  </si>
  <si>
    <t>5171 Caslano</t>
  </si>
  <si>
    <t>5173 Certara</t>
  </si>
  <si>
    <t>5174 Cimadera</t>
  </si>
  <si>
    <t>5175 Cimo</t>
  </si>
  <si>
    <t>5176 Comano</t>
  </si>
  <si>
    <t>5177 Corticiasca</t>
  </si>
  <si>
    <t>5178 Croglio</t>
  </si>
  <si>
    <t>5179 Cureggia</t>
  </si>
  <si>
    <t>5180 Cureglia</t>
  </si>
  <si>
    <t>5181 Curio</t>
  </si>
  <si>
    <t>5182 Davesco-Soragno</t>
  </si>
  <si>
    <t>5183 Fescoggia</t>
  </si>
  <si>
    <t>5184 Gandria</t>
  </si>
  <si>
    <t>5185 Gentilino</t>
  </si>
  <si>
    <t>5186 Grancia</t>
  </si>
  <si>
    <t>5187 Gravesano</t>
  </si>
  <si>
    <t>5188 Iseo</t>
  </si>
  <si>
    <t>5189 Lamone</t>
  </si>
  <si>
    <t>5191 Lugaggia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</si>
  <si>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</si>
  <si>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</si>
  <si>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</si>
  <si>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</si>
  <si>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</si>
  <si>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</si>
  <si>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</si>
  <si>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</si>
  <si>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</si>
  <si>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5201 Montagnola</t>
  </si>
  <si>
    <t>5202 Monteggio</t>
  </si>
  <si>
    <t>5203 Morcote</t>
  </si>
  <si>
    <t>5204 Mugena</t>
  </si>
  <si>
    <t>5205 Muzzano</t>
  </si>
  <si>
    <t>5206 Neggio</t>
  </si>
  <si>
    <t>5207 Novaggio</t>
  </si>
  <si>
    <t>5208 Origlio</t>
  </si>
  <si>
    <t>5209 Pambio-Noranco</t>
  </si>
  <si>
    <t>5210 Paradiso</t>
  </si>
  <si>
    <t>5211 Pazzallo</t>
  </si>
  <si>
    <t>5212 Ponte Capriasca</t>
  </si>
  <si>
    <t>5213 Ponte Tresa</t>
  </si>
  <si>
    <t>5214 Porza</t>
  </si>
  <si>
    <t>5215 Pregassona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</si>
  <si>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</si>
  <si>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</si>
  <si>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</si>
  <si>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</si>
  <si>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</si>
  <si>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</si>
  <si>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</si>
  <si>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</si>
  <si>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</si>
  <si>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</si>
  <si>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</si>
  <si>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</si>
  <si>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5232 Vezio</t>
  </si>
  <si>
    <t>5233 Vico Morcote</t>
  </si>
  <si>
    <t>5234 Viganello</t>
  </si>
  <si>
    <t>5235 Villa Luganese</t>
  </si>
  <si>
    <t>Distretto di Locarno</t>
  </si>
  <si>
    <t>5091 Ascona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</si>
  <si>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</si>
  <si>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</si>
  <si>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</si>
  <si>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</si>
  <si>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</si>
  <si>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</si>
  <si>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</si>
  <si>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</si>
  <si>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5104 Cugnasco</t>
  </si>
  <si>
    <t>5105 Frasco</t>
  </si>
  <si>
    <t>5106 Gerra (Gambarogno)</t>
  </si>
  <si>
    <t>5107 Gerra (Verzasca)</t>
  </si>
  <si>
    <t>5108 Gordola</t>
  </si>
  <si>
    <t>5109 Gresso</t>
  </si>
  <si>
    <t>5110 Indemini</t>
  </si>
  <si>
    <t>5111 Intragna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</si>
  <si>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</si>
  <si>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</si>
  <si>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</si>
  <si>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</si>
  <si>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</si>
  <si>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</si>
  <si>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</si>
  <si>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</si>
  <si>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</si>
  <si>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</si>
  <si>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</si>
  <si>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</si>
  <si>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</si>
  <si>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</si>
  <si>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</si>
  <si>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</si>
  <si>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</si>
  <si>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</si>
  <si>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</si>
  <si>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</si>
  <si>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</si>
  <si>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</si>
  <si>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</si>
  <si>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</si>
  <si>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5301 Aurigeno</t>
  </si>
  <si>
    <t>5302 Avegno</t>
  </si>
  <si>
    <t>5303 Bignasco</t>
  </si>
  <si>
    <t>5304 Bosco/Gurin</t>
  </si>
  <si>
    <t>5305 Broglio</t>
  </si>
  <si>
    <t>5306 Brontallo</t>
  </si>
  <si>
    <t>5307 Campo (Vallemaggia)</t>
  </si>
  <si>
    <t>5308 Cavergno</t>
  </si>
  <si>
    <t>5309 Cerentino</t>
  </si>
  <si>
    <t>5310 Cevio</t>
  </si>
  <si>
    <t>5311 Coglio</t>
  </si>
  <si>
    <t>5312 Fusio</t>
  </si>
  <si>
    <t>5313 Giumaglio</t>
  </si>
  <si>
    <t>5314 Gordevio</t>
  </si>
  <si>
    <t>5315 Linescio</t>
  </si>
  <si>
    <t>5316 Lodano</t>
  </si>
  <si>
    <t>5317 Maggia</t>
  </si>
  <si>
    <t>5318 Menzonio</t>
  </si>
  <si>
    <t>5319 Moghegno</t>
  </si>
  <si>
    <t>5320 Peccia</t>
  </si>
  <si>
    <t>5321 Prato-Sornico</t>
  </si>
  <si>
    <t>5322 Someo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</si>
  <si>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</si>
  <si>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</si>
  <si>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</si>
  <si>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</si>
  <si>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</si>
  <si>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</si>
  <si>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</si>
  <si>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</si>
  <si>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</si>
  <si>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</si>
  <si>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</si>
  <si>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</si>
  <si>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</si>
  <si>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</si>
  <si>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</si>
  <si>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</si>
  <si>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5016 Robasacco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</si>
  <si>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</si>
  <si>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</si>
  <si>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</si>
  <si>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</si>
  <si>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</si>
  <si>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</si>
  <si>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</si>
  <si>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</si>
  <si>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</si>
  <si>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</si>
  <si>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</si>
  <si>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5031 Aquila</t>
  </si>
  <si>
    <t>5032 Campo (Blenio)</t>
  </si>
  <si>
    <t>5033 Castro</t>
  </si>
  <si>
    <t>5034 Corzoneso</t>
  </si>
  <si>
    <t>5035 Dongio</t>
  </si>
  <si>
    <t>5036 Ghirone</t>
  </si>
  <si>
    <t>5037 Largario</t>
  </si>
  <si>
    <t>5038 Leontica</t>
  </si>
  <si>
    <t>5039 Lottigna</t>
  </si>
  <si>
    <t>5040 Ludiano</t>
  </si>
  <si>
    <t>5041 Malvaglia</t>
  </si>
  <si>
    <t>5042 Marolta</t>
  </si>
  <si>
    <t>5043 Olivone</t>
  </si>
  <si>
    <t>5044 Ponto Valentino</t>
  </si>
  <si>
    <t>5045 Prugiasco</t>
  </si>
  <si>
    <t>5046 Semione</t>
  </si>
  <si>
    <t>5047 Torre</t>
  </si>
  <si>
    <t>Distretto di Leventina</t>
  </si>
  <si>
    <t>5061 Airolo</t>
  </si>
  <si>
    <t>5062 Anzonico</t>
  </si>
  <si>
    <t>5063 Bedretto</t>
  </si>
  <si>
    <t>5064 Bodio</t>
  </si>
  <si>
    <t>5065 Calonico</t>
  </si>
  <si>
    <t>5066 Calpiogna</t>
  </si>
  <si>
    <t>5067 Campello</t>
  </si>
  <si>
    <t>5068 Cavagnago</t>
  </si>
  <si>
    <t>5069 Chiggiogna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</si>
  <si>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</si>
  <si>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</si>
  <si>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</si>
  <si>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</si>
  <si>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</si>
  <si>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</si>
  <si>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</si>
  <si>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</si>
  <si>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</si>
  <si>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</si>
  <si>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5080 Rossura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</si>
  <si>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</si>
  <si>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</si>
  <si>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</si>
  <si>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</si>
  <si>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</si>
  <si>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</si>
  <si>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</si>
  <si>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</si>
  <si>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</si>
  <si>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</si>
  <si>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</si>
  <si>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</si>
  <si>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Avvertenza: stato dei comuni politici: 238 (15.10.2001 - 31.03.2004).</t>
  </si>
  <si>
    <t>Fonte: Statistica della paralbergheria, Ufficio federale di statistica, Neuchâtel</t>
  </si>
  <si>
    <t>Ustat, ultima modifica: 26.11.2008</t>
  </si>
  <si>
    <t>T_100301_020</t>
  </si>
  <si>
    <r>
      <t>1</t>
    </r>
    <r>
      <rPr>
        <sz val="8"/>
        <rFont val="Arial"/>
        <family val="2"/>
      </rPr>
      <t>Anno turistico, novembre a ottobre.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</si>
</sst>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_);\(#,##0\)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10" xfId="0" applyNumberFormat="1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1" fontId="5" fillId="0" borderId="12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174" fontId="8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4" fontId="7" fillId="0" borderId="16" xfId="0" applyNumberFormat="1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4" fontId="7" fillId="0" borderId="15" xfId="0" applyNumberFormat="1" applyFont="1" applyFill="1" applyBorder="1" applyAlignment="1">
      <alignment horizontal="left"/>
    </xf>
    <xf numFmtId="174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16" xfId="0" applyNumberFormat="1" applyFont="1" applyFill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4" fontId="6" fillId="0" borderId="15" xfId="0" applyNumberFormat="1" applyFont="1" applyFill="1" applyBorder="1" applyAlignment="1">
      <alignment horizontal="left"/>
    </xf>
    <xf numFmtId="174" fontId="8" fillId="0" borderId="14" xfId="0" applyNumberFormat="1" applyFont="1" applyFill="1" applyBorder="1" applyAlignment="1">
      <alignment horizontal="left"/>
    </xf>
    <xf numFmtId="174" fontId="8" fillId="0" borderId="16" xfId="0" applyNumberFormat="1" applyFont="1" applyFill="1" applyBorder="1" applyAlignment="1">
      <alignment horizontal="left"/>
    </xf>
    <xf numFmtId="174" fontId="7" fillId="0" borderId="16" xfId="0" applyNumberFormat="1" applyFont="1" applyFill="1" applyBorder="1" applyAlignment="1">
      <alignment horizontal="left"/>
    </xf>
    <xf numFmtId="174" fontId="7" fillId="0" borderId="0" xfId="0" applyNumberFormat="1" applyFont="1" applyFill="1" applyBorder="1" applyAlignment="1">
      <alignment horizontal="left"/>
    </xf>
    <xf numFmtId="174" fontId="7" fillId="0" borderId="15" xfId="0" applyNumberFormat="1" applyFont="1" applyFill="1" applyBorder="1" applyAlignment="1">
      <alignment horizontal="left"/>
    </xf>
    <xf numFmtId="174" fontId="8" fillId="0" borderId="15" xfId="0" applyNumberFormat="1" applyFont="1" applyFill="1" applyBorder="1" applyAlignment="1">
      <alignment horizontal="left"/>
    </xf>
    <xf numFmtId="174" fontId="7" fillId="0" borderId="14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.7109375" style="2" customWidth="1"/>
    <col min="2" max="2" width="28.28125" style="2" customWidth="1"/>
    <col min="3" max="16384" width="9.140625" style="1" customWidth="1"/>
  </cols>
  <sheetData>
    <row r="1" spans="1:9" ht="12.75">
      <c r="A1" s="35"/>
      <c r="B1" s="35"/>
      <c r="C1" s="35"/>
      <c r="D1" s="35"/>
      <c r="E1" s="35"/>
      <c r="F1" s="35"/>
      <c r="G1" s="35"/>
      <c r="H1" s="35"/>
      <c r="I1" s="35"/>
    </row>
    <row r="2" spans="1:9" s="3" customFormat="1" ht="14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s="4" customFormat="1" ht="1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s="4" customFormat="1" ht="15" customHeight="1">
      <c r="A4" s="36"/>
      <c r="B4" s="36"/>
      <c r="C4" s="36"/>
      <c r="D4" s="36"/>
      <c r="E4" s="36"/>
      <c r="F4" s="36"/>
      <c r="G4" s="36"/>
      <c r="H4" s="36"/>
      <c r="I4" s="36"/>
    </row>
    <row r="5" spans="1:9" s="5" customFormat="1" ht="12" customHeight="1">
      <c r="A5" s="37"/>
      <c r="B5" s="37"/>
      <c r="C5" s="6">
        <v>1993</v>
      </c>
      <c r="D5" s="6">
        <v>1998</v>
      </c>
      <c r="E5" s="6">
        <v>1999</v>
      </c>
      <c r="F5" s="6">
        <v>2000</v>
      </c>
      <c r="G5" s="6">
        <v>2001</v>
      </c>
      <c r="H5" s="6">
        <v>2002</v>
      </c>
      <c r="I5" s="7">
        <v>2003</v>
      </c>
    </row>
    <row r="6" spans="1:9" s="8" customFormat="1" ht="12" customHeight="1">
      <c r="A6" s="38"/>
      <c r="B6" s="38"/>
      <c r="C6" s="9"/>
      <c r="D6" s="9"/>
      <c r="E6" s="9"/>
      <c r="F6" s="9"/>
      <c r="G6" s="9"/>
      <c r="H6" s="9"/>
      <c r="I6" s="10"/>
    </row>
    <row r="7" spans="1:9" s="11" customFormat="1" ht="12" customHeight="1">
      <c r="A7" s="39"/>
      <c r="B7" s="39"/>
      <c r="C7" s="39"/>
      <c r="D7" s="39"/>
      <c r="E7" s="39"/>
      <c r="F7" s="39"/>
      <c r="G7" s="39"/>
      <c r="H7" s="39"/>
      <c r="I7" s="39"/>
    </row>
    <row r="8" spans="1:9" s="12" customFormat="1" ht="12" customHeight="1">
      <c r="A8" s="40" t="s">
        <v>1</v>
      </c>
      <c r="B8" s="40"/>
      <c r="C8" s="13">
        <f aca="true" t="shared" si="0" ref="C8:I8">C10+C21+C36+C40+C51</f>
        <v>3053020</v>
      </c>
      <c r="D8" s="13">
        <f t="shared" si="0"/>
        <v>2720039</v>
      </c>
      <c r="E8" s="13">
        <f t="shared" si="0"/>
        <v>2796831</v>
      </c>
      <c r="F8" s="13">
        <f t="shared" si="0"/>
        <v>2610851</v>
      </c>
      <c r="G8" s="13">
        <f t="shared" si="0"/>
        <v>2505880</v>
      </c>
      <c r="H8" s="13">
        <f t="shared" si="0"/>
        <v>2446315</v>
      </c>
      <c r="I8" s="13">
        <f t="shared" si="0"/>
        <v>2417845</v>
      </c>
    </row>
    <row r="9" spans="1:9" s="12" customFormat="1" ht="12" customHeight="1">
      <c r="A9" s="14"/>
      <c r="B9" s="14"/>
      <c r="C9" s="15"/>
      <c r="D9" s="15"/>
      <c r="E9" s="15"/>
      <c r="F9" s="15"/>
      <c r="G9" s="15"/>
      <c r="H9" s="15"/>
      <c r="I9" s="15"/>
    </row>
    <row r="10" spans="1:9" s="16" customFormat="1" ht="11.25" customHeight="1">
      <c r="A10" s="41" t="s">
        <v>2</v>
      </c>
      <c r="B10" s="41"/>
      <c r="C10" s="15">
        <f aca="true" t="shared" si="1" ref="C10:I10">C11+C15+C19</f>
        <v>215866</v>
      </c>
      <c r="D10" s="15">
        <f t="shared" si="1"/>
        <v>204363</v>
      </c>
      <c r="E10" s="15">
        <f t="shared" si="1"/>
        <v>207098</v>
      </c>
      <c r="F10" s="15">
        <f t="shared" si="1"/>
        <v>204260</v>
      </c>
      <c r="G10" s="15">
        <f t="shared" si="1"/>
        <v>152719</v>
      </c>
      <c r="H10" s="15">
        <f t="shared" si="1"/>
        <v>179509</v>
      </c>
      <c r="I10" s="15">
        <f t="shared" si="1"/>
        <v>190552</v>
      </c>
    </row>
    <row r="11" spans="1:9" s="16" customFormat="1" ht="11.25" customHeight="1">
      <c r="A11" s="42" t="s">
        <v>3</v>
      </c>
      <c r="B11" s="42"/>
      <c r="C11" s="18">
        <f aca="true" t="shared" si="2" ref="C11:I11">C12+C13+C14</f>
        <v>116945</v>
      </c>
      <c r="D11" s="18">
        <f t="shared" si="2"/>
        <v>118921</v>
      </c>
      <c r="E11" s="18">
        <f t="shared" si="2"/>
        <v>122966</v>
      </c>
      <c r="F11" s="18">
        <f t="shared" si="2"/>
        <v>112322</v>
      </c>
      <c r="G11" s="18">
        <f t="shared" si="2"/>
        <v>81531</v>
      </c>
      <c r="H11" s="18">
        <f t="shared" si="2"/>
        <v>97525</v>
      </c>
      <c r="I11" s="18">
        <f t="shared" si="2"/>
        <v>98260</v>
      </c>
    </row>
    <row r="12" spans="1:9" s="16" customFormat="1" ht="11.25" customHeight="1">
      <c r="A12" s="19"/>
      <c r="B12" s="17" t="s">
        <v>4</v>
      </c>
      <c r="C12" s="18">
        <f aca="true" t="shared" si="3" ref="C12:I12">C288+C290+C298+C305+C306</f>
        <v>79163</v>
      </c>
      <c r="D12" s="18">
        <f t="shared" si="3"/>
        <v>91333</v>
      </c>
      <c r="E12" s="18">
        <f t="shared" si="3"/>
        <v>93843</v>
      </c>
      <c r="F12" s="18">
        <f t="shared" si="3"/>
        <v>88062</v>
      </c>
      <c r="G12" s="18">
        <f t="shared" si="3"/>
        <v>63727</v>
      </c>
      <c r="H12" s="18">
        <f t="shared" si="3"/>
        <v>72916</v>
      </c>
      <c r="I12" s="18">
        <f t="shared" si="3"/>
        <v>76535</v>
      </c>
    </row>
    <row r="13" spans="1:9" s="16" customFormat="1" ht="11.25" customHeight="1">
      <c r="A13" s="19"/>
      <c r="B13" s="17" t="s">
        <v>5</v>
      </c>
      <c r="C13" s="18">
        <f aca="true" t="shared" si="4" ref="C13:I13">C289+C292+C293+C294+C295+C296+C297+C299+C301+C302+C307+C308</f>
        <v>30073</v>
      </c>
      <c r="D13" s="18">
        <f t="shared" si="4"/>
        <v>27580</v>
      </c>
      <c r="E13" s="18">
        <f t="shared" si="4"/>
        <v>27151</v>
      </c>
      <c r="F13" s="18">
        <f t="shared" si="4"/>
        <v>23796</v>
      </c>
      <c r="G13" s="18">
        <f t="shared" si="4"/>
        <v>17804</v>
      </c>
      <c r="H13" s="18">
        <f t="shared" si="4"/>
        <v>24471</v>
      </c>
      <c r="I13" s="18">
        <f t="shared" si="4"/>
        <v>21461</v>
      </c>
    </row>
    <row r="14" spans="1:9" s="16" customFormat="1" ht="11.25" customHeight="1">
      <c r="A14" s="20"/>
      <c r="B14" s="21" t="s">
        <v>6</v>
      </c>
      <c r="C14" s="18">
        <f aca="true" t="shared" si="5" ref="C14:I14">C291+C300+C303+C304</f>
        <v>7709</v>
      </c>
      <c r="D14" s="18">
        <f t="shared" si="5"/>
        <v>8</v>
      </c>
      <c r="E14" s="18">
        <f t="shared" si="5"/>
        <v>1972</v>
      </c>
      <c r="F14" s="18">
        <f t="shared" si="5"/>
        <v>464</v>
      </c>
      <c r="G14" s="18">
        <f t="shared" si="5"/>
        <v>0</v>
      </c>
      <c r="H14" s="18">
        <f t="shared" si="5"/>
        <v>138</v>
      </c>
      <c r="I14" s="18">
        <f t="shared" si="5"/>
        <v>264</v>
      </c>
    </row>
    <row r="15" spans="1:9" s="16" customFormat="1" ht="11.25" customHeight="1">
      <c r="A15" s="42" t="s">
        <v>7</v>
      </c>
      <c r="B15" s="42"/>
      <c r="C15" s="18">
        <f aca="true" t="shared" si="6" ref="C15:I15">C16+C17+C18</f>
        <v>81638</v>
      </c>
      <c r="D15" s="18">
        <f t="shared" si="6"/>
        <v>73034</v>
      </c>
      <c r="E15" s="18">
        <f t="shared" si="6"/>
        <v>67892</v>
      </c>
      <c r="F15" s="18">
        <f t="shared" si="6"/>
        <v>74952</v>
      </c>
      <c r="G15" s="18">
        <f t="shared" si="6"/>
        <v>50507</v>
      </c>
      <c r="H15" s="18">
        <f t="shared" si="6"/>
        <v>67345</v>
      </c>
      <c r="I15" s="18">
        <f t="shared" si="6"/>
        <v>76476</v>
      </c>
    </row>
    <row r="16" spans="1:9" s="16" customFormat="1" ht="11.25" customHeight="1">
      <c r="A16" s="19"/>
      <c r="B16" s="17" t="s">
        <v>8</v>
      </c>
      <c r="C16" s="18">
        <f aca="true" t="shared" si="7" ref="C16:I16">C269+C270+C274+C281+C285</f>
        <v>58467</v>
      </c>
      <c r="D16" s="18">
        <f t="shared" si="7"/>
        <v>55999</v>
      </c>
      <c r="E16" s="18">
        <f t="shared" si="7"/>
        <v>52674</v>
      </c>
      <c r="F16" s="18">
        <f t="shared" si="7"/>
        <v>55597</v>
      </c>
      <c r="G16" s="18">
        <f t="shared" si="7"/>
        <v>33590</v>
      </c>
      <c r="H16" s="18">
        <f t="shared" si="7"/>
        <v>47951</v>
      </c>
      <c r="I16" s="18">
        <f t="shared" si="7"/>
        <v>54261</v>
      </c>
    </row>
    <row r="17" spans="1:9" s="16" customFormat="1" ht="11.25" customHeight="1">
      <c r="A17" s="19"/>
      <c r="B17" s="17" t="s">
        <v>9</v>
      </c>
      <c r="C17" s="18">
        <f aca="true" t="shared" si="8" ref="C17:I17">C271+C272+C273+C275+C276+C277+C280+C282+C283</f>
        <v>21430</v>
      </c>
      <c r="D17" s="18">
        <f t="shared" si="8"/>
        <v>15603</v>
      </c>
      <c r="E17" s="18">
        <f t="shared" si="8"/>
        <v>12487</v>
      </c>
      <c r="F17" s="18">
        <f t="shared" si="8"/>
        <v>15394</v>
      </c>
      <c r="G17" s="18">
        <f t="shared" si="8"/>
        <v>13320</v>
      </c>
      <c r="H17" s="18">
        <f t="shared" si="8"/>
        <v>15185</v>
      </c>
      <c r="I17" s="18">
        <f t="shared" si="8"/>
        <v>17594</v>
      </c>
    </row>
    <row r="18" spans="1:9" s="16" customFormat="1" ht="11.25" customHeight="1">
      <c r="A18" s="20"/>
      <c r="B18" s="17" t="s">
        <v>10</v>
      </c>
      <c r="C18" s="18">
        <f aca="true" t="shared" si="9" ref="C18:I18">C278+C279+C284</f>
        <v>1741</v>
      </c>
      <c r="D18" s="18">
        <f t="shared" si="9"/>
        <v>1432</v>
      </c>
      <c r="E18" s="18">
        <f t="shared" si="9"/>
        <v>2731</v>
      </c>
      <c r="F18" s="18">
        <f t="shared" si="9"/>
        <v>3961</v>
      </c>
      <c r="G18" s="18">
        <f t="shared" si="9"/>
        <v>3597</v>
      </c>
      <c r="H18" s="18">
        <f t="shared" si="9"/>
        <v>4209</v>
      </c>
      <c r="I18" s="18">
        <f t="shared" si="9"/>
        <v>4621</v>
      </c>
    </row>
    <row r="19" spans="1:9" s="16" customFormat="1" ht="11.25" customHeight="1">
      <c r="A19" s="43" t="s">
        <v>11</v>
      </c>
      <c r="B19" s="43"/>
      <c r="C19" s="23">
        <f aca="true" t="shared" si="10" ref="C19:I19">C261+C262+C263+C245+C264+C265+C251+C266+C254</f>
        <v>17283</v>
      </c>
      <c r="D19" s="23">
        <f t="shared" si="10"/>
        <v>12408</v>
      </c>
      <c r="E19" s="23">
        <f t="shared" si="10"/>
        <v>16240</v>
      </c>
      <c r="F19" s="23">
        <f t="shared" si="10"/>
        <v>16986</v>
      </c>
      <c r="G19" s="23">
        <f t="shared" si="10"/>
        <v>20681</v>
      </c>
      <c r="H19" s="23">
        <f t="shared" si="10"/>
        <v>14639</v>
      </c>
      <c r="I19" s="23">
        <f t="shared" si="10"/>
        <v>15816</v>
      </c>
    </row>
    <row r="20" spans="1:9" s="16" customFormat="1" ht="11.2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s="16" customFormat="1" ht="11.25" customHeight="1">
      <c r="A21" s="41" t="s">
        <v>12</v>
      </c>
      <c r="B21" s="41"/>
      <c r="C21" s="15">
        <f aca="true" t="shared" si="11" ref="C21:I21">C22+C23+C24+C27+C30+C31</f>
        <v>2012739</v>
      </c>
      <c r="D21" s="15">
        <f t="shared" si="11"/>
        <v>1823770</v>
      </c>
      <c r="E21" s="15">
        <f t="shared" si="11"/>
        <v>1891234</v>
      </c>
      <c r="F21" s="15">
        <f t="shared" si="11"/>
        <v>1776805</v>
      </c>
      <c r="G21" s="15">
        <f t="shared" si="11"/>
        <v>1740034</v>
      </c>
      <c r="H21" s="15">
        <f t="shared" si="11"/>
        <v>1638376</v>
      </c>
      <c r="I21" s="15">
        <f t="shared" si="11"/>
        <v>1627838</v>
      </c>
    </row>
    <row r="22" spans="1:9" s="16" customFormat="1" ht="11.25" customHeight="1">
      <c r="A22" s="42" t="s">
        <v>13</v>
      </c>
      <c r="B22" s="42"/>
      <c r="C22" s="18">
        <f aca="true" t="shared" si="12" ref="C22:I22">C174+C177+C178+C193+C194+C197+C199+C201+C204</f>
        <v>854989</v>
      </c>
      <c r="D22" s="18">
        <f t="shared" si="12"/>
        <v>705492</v>
      </c>
      <c r="E22" s="18">
        <f t="shared" si="12"/>
        <v>754101</v>
      </c>
      <c r="F22" s="18">
        <f t="shared" si="12"/>
        <v>699290</v>
      </c>
      <c r="G22" s="18">
        <f t="shared" si="12"/>
        <v>660625</v>
      </c>
      <c r="H22" s="18">
        <f t="shared" si="12"/>
        <v>647580</v>
      </c>
      <c r="I22" s="18">
        <f t="shared" si="12"/>
        <v>657452</v>
      </c>
    </row>
    <row r="23" spans="1:9" s="16" customFormat="1" ht="11.25" customHeight="1">
      <c r="A23" s="42" t="s">
        <v>14</v>
      </c>
      <c r="B23" s="42"/>
      <c r="C23" s="18">
        <f aca="true" t="shared" si="13" ref="C23:I23">C179+C185+C189+C195+C203+C205+C206+C212</f>
        <v>243307</v>
      </c>
      <c r="D23" s="18">
        <f t="shared" si="13"/>
        <v>204902</v>
      </c>
      <c r="E23" s="18">
        <f t="shared" si="13"/>
        <v>200179</v>
      </c>
      <c r="F23" s="18">
        <f t="shared" si="13"/>
        <v>199518</v>
      </c>
      <c r="G23" s="18">
        <f t="shared" si="13"/>
        <v>179023</v>
      </c>
      <c r="H23" s="18">
        <f t="shared" si="13"/>
        <v>174606</v>
      </c>
      <c r="I23" s="18">
        <f t="shared" si="13"/>
        <v>156078</v>
      </c>
    </row>
    <row r="24" spans="1:9" s="16" customFormat="1" ht="11.25" customHeight="1">
      <c r="A24" s="42" t="s">
        <v>15</v>
      </c>
      <c r="B24" s="42"/>
      <c r="C24" s="18">
        <f aca="true" t="shared" si="14" ref="C24:I24">C25+C26</f>
        <v>665216</v>
      </c>
      <c r="D24" s="18">
        <f t="shared" si="14"/>
        <v>692242</v>
      </c>
      <c r="E24" s="18">
        <f t="shared" si="14"/>
        <v>706298</v>
      </c>
      <c r="F24" s="18">
        <f t="shared" si="14"/>
        <v>674369</v>
      </c>
      <c r="G24" s="18">
        <f t="shared" si="14"/>
        <v>692196</v>
      </c>
      <c r="H24" s="18">
        <f t="shared" si="14"/>
        <v>619536</v>
      </c>
      <c r="I24" s="18">
        <f t="shared" si="14"/>
        <v>623355</v>
      </c>
    </row>
    <row r="25" spans="1:9" s="16" customFormat="1" ht="11.25" customHeight="1">
      <c r="A25" s="19"/>
      <c r="B25" s="17" t="s">
        <v>16</v>
      </c>
      <c r="C25" s="18">
        <f aca="true" t="shared" si="15" ref="C25:I25">C176+C182+C184+C196+C207+C213</f>
        <v>30645</v>
      </c>
      <c r="D25" s="18">
        <f t="shared" si="15"/>
        <v>30885</v>
      </c>
      <c r="E25" s="18">
        <f t="shared" si="15"/>
        <v>27734</v>
      </c>
      <c r="F25" s="18">
        <f t="shared" si="15"/>
        <v>28220</v>
      </c>
      <c r="G25" s="18">
        <f t="shared" si="15"/>
        <v>28766</v>
      </c>
      <c r="H25" s="18">
        <f t="shared" si="15"/>
        <v>27066</v>
      </c>
      <c r="I25" s="18">
        <f t="shared" si="15"/>
        <v>25803</v>
      </c>
    </row>
    <row r="26" spans="1:9" s="16" customFormat="1" ht="11.25" customHeight="1">
      <c r="A26" s="20"/>
      <c r="B26" s="21" t="s">
        <v>17</v>
      </c>
      <c r="C26" s="18">
        <f aca="true" t="shared" si="16" ref="C26:I26">C183+C186+C187+C192+C209</f>
        <v>634571</v>
      </c>
      <c r="D26" s="18">
        <f t="shared" si="16"/>
        <v>661357</v>
      </c>
      <c r="E26" s="18">
        <f t="shared" si="16"/>
        <v>678564</v>
      </c>
      <c r="F26" s="18">
        <f t="shared" si="16"/>
        <v>646149</v>
      </c>
      <c r="G26" s="18">
        <f t="shared" si="16"/>
        <v>663430</v>
      </c>
      <c r="H26" s="18">
        <f t="shared" si="16"/>
        <v>592470</v>
      </c>
      <c r="I26" s="18">
        <f t="shared" si="16"/>
        <v>597552</v>
      </c>
    </row>
    <row r="27" spans="1:9" s="16" customFormat="1" ht="11.25" customHeight="1">
      <c r="A27" s="42" t="s">
        <v>18</v>
      </c>
      <c r="B27" s="42"/>
      <c r="C27" s="18">
        <f aca="true" t="shared" si="17" ref="C27:I27">C28+C29</f>
        <v>32395</v>
      </c>
      <c r="D27" s="18">
        <f t="shared" si="17"/>
        <v>41001</v>
      </c>
      <c r="E27" s="18">
        <f t="shared" si="17"/>
        <v>47298</v>
      </c>
      <c r="F27" s="18">
        <f t="shared" si="17"/>
        <v>32064</v>
      </c>
      <c r="G27" s="18">
        <f t="shared" si="17"/>
        <v>35366</v>
      </c>
      <c r="H27" s="18">
        <f t="shared" si="17"/>
        <v>35609</v>
      </c>
      <c r="I27" s="18">
        <f t="shared" si="17"/>
        <v>35384</v>
      </c>
    </row>
    <row r="28" spans="1:9" s="16" customFormat="1" ht="11.25" customHeight="1">
      <c r="A28" s="19"/>
      <c r="B28" s="17" t="s">
        <v>19</v>
      </c>
      <c r="C28" s="18">
        <f aca="true" t="shared" si="18" ref="C28:I28">C175+C190+C202</f>
        <v>22924</v>
      </c>
      <c r="D28" s="18">
        <f t="shared" si="18"/>
        <v>29513</v>
      </c>
      <c r="E28" s="18">
        <f t="shared" si="18"/>
        <v>35271</v>
      </c>
      <c r="F28" s="18">
        <f t="shared" si="18"/>
        <v>25309</v>
      </c>
      <c r="G28" s="18">
        <f t="shared" si="18"/>
        <v>28710</v>
      </c>
      <c r="H28" s="18">
        <f t="shared" si="18"/>
        <v>31102</v>
      </c>
      <c r="I28" s="18">
        <f t="shared" si="18"/>
        <v>29517</v>
      </c>
    </row>
    <row r="29" spans="1:9" s="16" customFormat="1" ht="11.25" customHeight="1">
      <c r="A29" s="20"/>
      <c r="B29" s="21" t="s">
        <v>20</v>
      </c>
      <c r="C29" s="18">
        <f aca="true" t="shared" si="19" ref="C29:I29">C180+C208+C211</f>
        <v>9471</v>
      </c>
      <c r="D29" s="18">
        <f t="shared" si="19"/>
        <v>11488</v>
      </c>
      <c r="E29" s="18">
        <f t="shared" si="19"/>
        <v>12027</v>
      </c>
      <c r="F29" s="18">
        <f t="shared" si="19"/>
        <v>6755</v>
      </c>
      <c r="G29" s="18">
        <f t="shared" si="19"/>
        <v>6656</v>
      </c>
      <c r="H29" s="18">
        <f t="shared" si="19"/>
        <v>4507</v>
      </c>
      <c r="I29" s="18">
        <f t="shared" si="19"/>
        <v>5867</v>
      </c>
    </row>
    <row r="30" spans="1:9" s="16" customFormat="1" ht="11.25" customHeight="1">
      <c r="A30" s="42" t="s">
        <v>21</v>
      </c>
      <c r="B30" s="42"/>
      <c r="C30" s="18">
        <f aca="true" t="shared" si="20" ref="C30:I30">C188+C191+C198+C200+C210</f>
        <v>14625</v>
      </c>
      <c r="D30" s="18">
        <f t="shared" si="20"/>
        <v>13904</v>
      </c>
      <c r="E30" s="18">
        <f t="shared" si="20"/>
        <v>12026</v>
      </c>
      <c r="F30" s="18">
        <f t="shared" si="20"/>
        <v>10028</v>
      </c>
      <c r="G30" s="18">
        <f t="shared" si="20"/>
        <v>6239</v>
      </c>
      <c r="H30" s="18">
        <f t="shared" si="20"/>
        <v>7053</v>
      </c>
      <c r="I30" s="18">
        <f t="shared" si="20"/>
        <v>9386</v>
      </c>
    </row>
    <row r="31" spans="1:9" s="16" customFormat="1" ht="11.25" customHeight="1">
      <c r="A31" s="42" t="s">
        <v>22</v>
      </c>
      <c r="B31" s="42"/>
      <c r="C31" s="18">
        <f aca="true" t="shared" si="21" ref="C31:I31">C32+C33+C34</f>
        <v>202207</v>
      </c>
      <c r="D31" s="18">
        <f t="shared" si="21"/>
        <v>166229</v>
      </c>
      <c r="E31" s="18">
        <f t="shared" si="21"/>
        <v>171332</v>
      </c>
      <c r="F31" s="18">
        <f t="shared" si="21"/>
        <v>161536</v>
      </c>
      <c r="G31" s="18">
        <f t="shared" si="21"/>
        <v>166585</v>
      </c>
      <c r="H31" s="18">
        <f t="shared" si="21"/>
        <v>153992</v>
      </c>
      <c r="I31" s="18">
        <f t="shared" si="21"/>
        <v>146183</v>
      </c>
    </row>
    <row r="32" spans="1:9" s="16" customFormat="1" ht="11.25" customHeight="1">
      <c r="A32" s="19"/>
      <c r="B32" s="17" t="s">
        <v>23</v>
      </c>
      <c r="C32" s="18">
        <f aca="true" t="shared" si="22" ref="C32:I32">C220+C221+C227+C233+C235+C236</f>
        <v>13120</v>
      </c>
      <c r="D32" s="18">
        <f t="shared" si="22"/>
        <v>13020</v>
      </c>
      <c r="E32" s="18">
        <f t="shared" si="22"/>
        <v>14424</v>
      </c>
      <c r="F32" s="18">
        <f t="shared" si="22"/>
        <v>11773</v>
      </c>
      <c r="G32" s="18">
        <f t="shared" si="22"/>
        <v>14590</v>
      </c>
      <c r="H32" s="18">
        <f t="shared" si="22"/>
        <v>12236</v>
      </c>
      <c r="I32" s="18">
        <f t="shared" si="22"/>
        <v>10324</v>
      </c>
    </row>
    <row r="33" spans="1:9" s="16" customFormat="1" ht="11.25" customHeight="1">
      <c r="A33" s="19"/>
      <c r="B33" s="17" t="s">
        <v>24</v>
      </c>
      <c r="C33" s="18">
        <f aca="true" t="shared" si="23" ref="C33:I33">C219+C222+C224+C230</f>
        <v>11400</v>
      </c>
      <c r="D33" s="18">
        <f t="shared" si="23"/>
        <v>8477</v>
      </c>
      <c r="E33" s="18">
        <f t="shared" si="23"/>
        <v>11056</v>
      </c>
      <c r="F33" s="18">
        <f t="shared" si="23"/>
        <v>9685</v>
      </c>
      <c r="G33" s="18">
        <f t="shared" si="23"/>
        <v>9517</v>
      </c>
      <c r="H33" s="18">
        <f t="shared" si="23"/>
        <v>6753</v>
      </c>
      <c r="I33" s="18">
        <f t="shared" si="23"/>
        <v>7784</v>
      </c>
    </row>
    <row r="34" spans="1:9" s="16" customFormat="1" ht="11.25" customHeight="1">
      <c r="A34" s="19"/>
      <c r="B34" s="22" t="s">
        <v>25</v>
      </c>
      <c r="C34" s="23">
        <f aca="true" t="shared" si="24" ref="C34:I34">C216+C217+C218+C223+C225+C226+C228+C229+C231+C232+C234+C237</f>
        <v>177687</v>
      </c>
      <c r="D34" s="23">
        <f t="shared" si="24"/>
        <v>144732</v>
      </c>
      <c r="E34" s="23">
        <f t="shared" si="24"/>
        <v>145852</v>
      </c>
      <c r="F34" s="23">
        <f t="shared" si="24"/>
        <v>140078</v>
      </c>
      <c r="G34" s="23">
        <f t="shared" si="24"/>
        <v>142478</v>
      </c>
      <c r="H34" s="23">
        <f t="shared" si="24"/>
        <v>135003</v>
      </c>
      <c r="I34" s="23">
        <f t="shared" si="24"/>
        <v>128075</v>
      </c>
    </row>
    <row r="35" spans="1:9" s="16" customFormat="1" ht="11.2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s="16" customFormat="1" ht="11.25" customHeight="1">
      <c r="A36" s="41" t="s">
        <v>26</v>
      </c>
      <c r="B36" s="41"/>
      <c r="C36" s="15">
        <f aca="true" t="shared" si="25" ref="C36:I36">C37+C38</f>
        <v>42160</v>
      </c>
      <c r="D36" s="15">
        <f t="shared" si="25"/>
        <v>53267</v>
      </c>
      <c r="E36" s="15">
        <f t="shared" si="25"/>
        <v>62753</v>
      </c>
      <c r="F36" s="15">
        <f t="shared" si="25"/>
        <v>50244</v>
      </c>
      <c r="G36" s="15">
        <f t="shared" si="25"/>
        <v>45781</v>
      </c>
      <c r="H36" s="15">
        <f t="shared" si="25"/>
        <v>69724</v>
      </c>
      <c r="I36" s="15">
        <f t="shared" si="25"/>
        <v>64402</v>
      </c>
    </row>
    <row r="37" spans="1:9" s="16" customFormat="1" ht="11.25" customHeight="1">
      <c r="A37" s="42" t="s">
        <v>27</v>
      </c>
      <c r="B37" s="42"/>
      <c r="C37" s="18">
        <f aca="true" t="shared" si="26" ref="C37:I37">C240+C241+C243+C244+C246+C249+C252+C253+C257+C258</f>
        <v>34620</v>
      </c>
      <c r="D37" s="18">
        <f t="shared" si="26"/>
        <v>35532</v>
      </c>
      <c r="E37" s="18">
        <f t="shared" si="26"/>
        <v>38696</v>
      </c>
      <c r="F37" s="18">
        <f t="shared" si="26"/>
        <v>36823</v>
      </c>
      <c r="G37" s="18">
        <f t="shared" si="26"/>
        <v>33683</v>
      </c>
      <c r="H37" s="18">
        <f t="shared" si="26"/>
        <v>45239</v>
      </c>
      <c r="I37" s="18">
        <f t="shared" si="26"/>
        <v>42384</v>
      </c>
    </row>
    <row r="38" spans="1:9" s="16" customFormat="1" ht="11.25" customHeight="1">
      <c r="A38" s="43" t="s">
        <v>28</v>
      </c>
      <c r="B38" s="43"/>
      <c r="C38" s="23">
        <f aca="true" t="shared" si="27" ref="C38:I38">C242+C181+C247+C255+C256</f>
        <v>7540</v>
      </c>
      <c r="D38" s="23">
        <f t="shared" si="27"/>
        <v>17735</v>
      </c>
      <c r="E38" s="23">
        <f t="shared" si="27"/>
        <v>24057</v>
      </c>
      <c r="F38" s="23">
        <f t="shared" si="27"/>
        <v>13421</v>
      </c>
      <c r="G38" s="23">
        <f t="shared" si="27"/>
        <v>12098</v>
      </c>
      <c r="H38" s="23">
        <f t="shared" si="27"/>
        <v>24485</v>
      </c>
      <c r="I38" s="23">
        <f t="shared" si="27"/>
        <v>22018</v>
      </c>
    </row>
    <row r="39" spans="1:9" s="16" customFormat="1" ht="11.25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s="16" customFormat="1" ht="11.25" customHeight="1">
      <c r="A40" s="41" t="s">
        <v>29</v>
      </c>
      <c r="B40" s="41"/>
      <c r="C40" s="15">
        <f aca="true" t="shared" si="28" ref="C40:I40">C41+C42+C46</f>
        <v>652095</v>
      </c>
      <c r="D40" s="15">
        <f t="shared" si="28"/>
        <v>545816</v>
      </c>
      <c r="E40" s="15">
        <f t="shared" si="28"/>
        <v>543044</v>
      </c>
      <c r="F40" s="15">
        <f t="shared" si="28"/>
        <v>474269</v>
      </c>
      <c r="G40" s="15">
        <f t="shared" si="28"/>
        <v>470890</v>
      </c>
      <c r="H40" s="15">
        <f t="shared" si="28"/>
        <v>462701</v>
      </c>
      <c r="I40" s="15">
        <f t="shared" si="28"/>
        <v>444160</v>
      </c>
    </row>
    <row r="41" spans="1:9" s="16" customFormat="1" ht="11.25" customHeight="1">
      <c r="A41" s="42" t="s">
        <v>30</v>
      </c>
      <c r="B41" s="42"/>
      <c r="C41" s="18">
        <f aca="true" t="shared" si="29" ref="C41:I41">C87+C92+C101+C105+C106+C108+C110+C111+C112+C117+C120+C121+C123+C125+C126+C127+C130+C132+C136+C138+C141+C143+C145+C149+C150+C151+C154+C155+C159+C163+C167+C169+C170</f>
        <v>387275</v>
      </c>
      <c r="D41" s="18">
        <f t="shared" si="29"/>
        <v>298035</v>
      </c>
      <c r="E41" s="18">
        <f t="shared" si="29"/>
        <v>312481</v>
      </c>
      <c r="F41" s="18">
        <f t="shared" si="29"/>
        <v>270906</v>
      </c>
      <c r="G41" s="18">
        <f t="shared" si="29"/>
        <v>267578</v>
      </c>
      <c r="H41" s="18">
        <f t="shared" si="29"/>
        <v>254499</v>
      </c>
      <c r="I41" s="18">
        <f t="shared" si="29"/>
        <v>258459</v>
      </c>
    </row>
    <row r="42" spans="1:9" s="16" customFormat="1" ht="11.25" customHeight="1">
      <c r="A42" s="42" t="s">
        <v>31</v>
      </c>
      <c r="B42" s="42"/>
      <c r="C42" s="18">
        <f aca="true" t="shared" si="30" ref="C42:I42">C43+C44+C45</f>
        <v>53500</v>
      </c>
      <c r="D42" s="18">
        <f t="shared" si="30"/>
        <v>40886</v>
      </c>
      <c r="E42" s="18">
        <f t="shared" si="30"/>
        <v>42907</v>
      </c>
      <c r="F42" s="18">
        <f t="shared" si="30"/>
        <v>33671</v>
      </c>
      <c r="G42" s="18">
        <f t="shared" si="30"/>
        <v>29614</v>
      </c>
      <c r="H42" s="18">
        <f t="shared" si="30"/>
        <v>31710</v>
      </c>
      <c r="I42" s="18">
        <f t="shared" si="30"/>
        <v>30630</v>
      </c>
    </row>
    <row r="43" spans="1:9" s="16" customFormat="1" ht="11.25" customHeight="1">
      <c r="A43" s="24"/>
      <c r="B43" s="17" t="s">
        <v>32</v>
      </c>
      <c r="C43" s="18">
        <f aca="true" t="shared" si="31" ref="C43:I43">C93+C97+C107+C128+C248+C134+C250+C139+C157+C161+C164</f>
        <v>15441</v>
      </c>
      <c r="D43" s="18">
        <f t="shared" si="31"/>
        <v>17273</v>
      </c>
      <c r="E43" s="18">
        <f t="shared" si="31"/>
        <v>15322</v>
      </c>
      <c r="F43" s="18">
        <f t="shared" si="31"/>
        <v>14671</v>
      </c>
      <c r="G43" s="18">
        <f t="shared" si="31"/>
        <v>16897</v>
      </c>
      <c r="H43" s="18">
        <f t="shared" si="31"/>
        <v>16966</v>
      </c>
      <c r="I43" s="18">
        <f t="shared" si="31"/>
        <v>16582</v>
      </c>
    </row>
    <row r="44" spans="1:9" s="16" customFormat="1" ht="11.25" customHeight="1">
      <c r="A44" s="19"/>
      <c r="B44" s="17" t="s">
        <v>33</v>
      </c>
      <c r="C44" s="18">
        <f aca="true" t="shared" si="32" ref="C44:I44">C95+C109+C118+C131+C148+C152+C162+C171</f>
        <v>36083</v>
      </c>
      <c r="D44" s="18">
        <f t="shared" si="32"/>
        <v>22789</v>
      </c>
      <c r="E44" s="18">
        <f t="shared" si="32"/>
        <v>26467</v>
      </c>
      <c r="F44" s="18">
        <f t="shared" si="32"/>
        <v>17699</v>
      </c>
      <c r="G44" s="18">
        <f t="shared" si="32"/>
        <v>11673</v>
      </c>
      <c r="H44" s="18">
        <f t="shared" si="32"/>
        <v>14222</v>
      </c>
      <c r="I44" s="18">
        <f t="shared" si="32"/>
        <v>13391</v>
      </c>
    </row>
    <row r="45" spans="1:9" s="16" customFormat="1" ht="11.25" customHeight="1">
      <c r="A45" s="20"/>
      <c r="B45" s="21" t="s">
        <v>34</v>
      </c>
      <c r="C45" s="18">
        <f aca="true" t="shared" si="33" ref="C45:I45">C99+C114+C115+C165</f>
        <v>1976</v>
      </c>
      <c r="D45" s="18">
        <f t="shared" si="33"/>
        <v>824</v>
      </c>
      <c r="E45" s="18">
        <f t="shared" si="33"/>
        <v>1118</v>
      </c>
      <c r="F45" s="18">
        <f t="shared" si="33"/>
        <v>1301</v>
      </c>
      <c r="G45" s="18">
        <f t="shared" si="33"/>
        <v>1044</v>
      </c>
      <c r="H45" s="18">
        <f t="shared" si="33"/>
        <v>522</v>
      </c>
      <c r="I45" s="18">
        <f t="shared" si="33"/>
        <v>657</v>
      </c>
    </row>
    <row r="46" spans="1:9" s="16" customFormat="1" ht="11.25" customHeight="1">
      <c r="A46" s="42" t="s">
        <v>35</v>
      </c>
      <c r="B46" s="42"/>
      <c r="C46" s="18">
        <f aca="true" t="shared" si="34" ref="C46:I46">C47+C48+C49</f>
        <v>211320</v>
      </c>
      <c r="D46" s="18">
        <f t="shared" si="34"/>
        <v>206895</v>
      </c>
      <c r="E46" s="18">
        <f t="shared" si="34"/>
        <v>187656</v>
      </c>
      <c r="F46" s="18">
        <f t="shared" si="34"/>
        <v>169692</v>
      </c>
      <c r="G46" s="18">
        <f t="shared" si="34"/>
        <v>173698</v>
      </c>
      <c r="H46" s="18">
        <f t="shared" si="34"/>
        <v>176492</v>
      </c>
      <c r="I46" s="18">
        <f t="shared" si="34"/>
        <v>155071</v>
      </c>
    </row>
    <row r="47" spans="1:9" s="16" customFormat="1" ht="11.25" customHeight="1">
      <c r="A47" s="19"/>
      <c r="B47" s="17" t="s">
        <v>36</v>
      </c>
      <c r="C47" s="18">
        <f aca="true" t="shared" si="35" ref="C47:I47">C88+C90+C102+C104+C124+C129+C140+C144+C168</f>
        <v>14097</v>
      </c>
      <c r="D47" s="18">
        <f t="shared" si="35"/>
        <v>13200</v>
      </c>
      <c r="E47" s="18">
        <f t="shared" si="35"/>
        <v>13606</v>
      </c>
      <c r="F47" s="18">
        <f t="shared" si="35"/>
        <v>14694</v>
      </c>
      <c r="G47" s="18">
        <f t="shared" si="35"/>
        <v>11917</v>
      </c>
      <c r="H47" s="18">
        <f t="shared" si="35"/>
        <v>14409</v>
      </c>
      <c r="I47" s="18">
        <f t="shared" si="35"/>
        <v>10332</v>
      </c>
    </row>
    <row r="48" spans="1:9" s="16" customFormat="1" ht="11.25" customHeight="1">
      <c r="A48" s="19"/>
      <c r="B48" s="17" t="s">
        <v>37</v>
      </c>
      <c r="C48" s="18">
        <f aca="true" t="shared" si="36" ref="C48:I48">C91+C94+C119+C122+C142+C147+C156+C160</f>
        <v>88086</v>
      </c>
      <c r="D48" s="18">
        <f t="shared" si="36"/>
        <v>102614</v>
      </c>
      <c r="E48" s="18">
        <f t="shared" si="36"/>
        <v>80892</v>
      </c>
      <c r="F48" s="18">
        <f t="shared" si="36"/>
        <v>65769</v>
      </c>
      <c r="G48" s="18">
        <f t="shared" si="36"/>
        <v>63106</v>
      </c>
      <c r="H48" s="18">
        <f t="shared" si="36"/>
        <v>77771</v>
      </c>
      <c r="I48" s="18">
        <f t="shared" si="36"/>
        <v>70560</v>
      </c>
    </row>
    <row r="49" spans="1:9" s="16" customFormat="1" ht="11.25" customHeight="1">
      <c r="A49" s="19"/>
      <c r="B49" s="22" t="s">
        <v>38</v>
      </c>
      <c r="C49" s="23">
        <f aca="true" t="shared" si="37" ref="C49:I49">C86+C96+C100+C113+C116+C133+C146+C153+C166</f>
        <v>109137</v>
      </c>
      <c r="D49" s="23">
        <f t="shared" si="37"/>
        <v>91081</v>
      </c>
      <c r="E49" s="23">
        <f t="shared" si="37"/>
        <v>93158</v>
      </c>
      <c r="F49" s="23">
        <f t="shared" si="37"/>
        <v>89229</v>
      </c>
      <c r="G49" s="23">
        <f t="shared" si="37"/>
        <v>98675</v>
      </c>
      <c r="H49" s="23">
        <f t="shared" si="37"/>
        <v>84312</v>
      </c>
      <c r="I49" s="23">
        <f t="shared" si="37"/>
        <v>74179</v>
      </c>
    </row>
    <row r="50" spans="1:9" s="16" customFormat="1" ht="11.25" customHeight="1">
      <c r="A50" s="14"/>
      <c r="B50" s="14"/>
      <c r="C50" s="14"/>
      <c r="D50" s="14"/>
      <c r="E50" s="14"/>
      <c r="F50" s="14"/>
      <c r="G50" s="14"/>
      <c r="H50" s="14"/>
      <c r="I50" s="14"/>
    </row>
    <row r="51" spans="1:9" s="16" customFormat="1" ht="11.25" customHeight="1">
      <c r="A51" s="41" t="s">
        <v>39</v>
      </c>
      <c r="B51" s="41"/>
      <c r="C51" s="15">
        <f aca="true" t="shared" si="38" ref="C51:I51">C52+C53+C54</f>
        <v>130160</v>
      </c>
      <c r="D51" s="15">
        <f t="shared" si="38"/>
        <v>92823</v>
      </c>
      <c r="E51" s="15">
        <f t="shared" si="38"/>
        <v>92702</v>
      </c>
      <c r="F51" s="15">
        <f t="shared" si="38"/>
        <v>105273</v>
      </c>
      <c r="G51" s="15">
        <f t="shared" si="38"/>
        <v>96456</v>
      </c>
      <c r="H51" s="15">
        <f t="shared" si="38"/>
        <v>96005</v>
      </c>
      <c r="I51" s="15">
        <f t="shared" si="38"/>
        <v>90893</v>
      </c>
    </row>
    <row r="52" spans="1:9" s="16" customFormat="1" ht="11.25" customHeight="1">
      <c r="A52" s="44" t="s">
        <v>40</v>
      </c>
      <c r="B52" s="44"/>
      <c r="C52" s="18">
        <f aca="true" t="shared" si="39" ref="C52:I52">C58+C66+C73+C83</f>
        <v>2421</v>
      </c>
      <c r="D52" s="18">
        <f t="shared" si="39"/>
        <v>513</v>
      </c>
      <c r="E52" s="18">
        <f t="shared" si="39"/>
        <v>990</v>
      </c>
      <c r="F52" s="18">
        <f t="shared" si="39"/>
        <v>1908</v>
      </c>
      <c r="G52" s="18">
        <f t="shared" si="39"/>
        <v>205</v>
      </c>
      <c r="H52" s="18">
        <f t="shared" si="39"/>
        <v>1063</v>
      </c>
      <c r="I52" s="18">
        <f t="shared" si="39"/>
        <v>406</v>
      </c>
    </row>
    <row r="53" spans="1:9" s="16" customFormat="1" ht="11.25" customHeight="1">
      <c r="A53" s="42" t="s">
        <v>41</v>
      </c>
      <c r="B53" s="42"/>
      <c r="C53" s="18">
        <f aca="true" t="shared" si="40" ref="C53:I53">C89+C57+C59+C98+C103+C63+C67+C68+C69+C135+C137+C70+C71+C76+C77+C78+C158+C80+C81+C82</f>
        <v>121039</v>
      </c>
      <c r="D53" s="18">
        <f t="shared" si="40"/>
        <v>87729</v>
      </c>
      <c r="E53" s="18">
        <f t="shared" si="40"/>
        <v>86081</v>
      </c>
      <c r="F53" s="18">
        <f t="shared" si="40"/>
        <v>98492</v>
      </c>
      <c r="G53" s="18">
        <f t="shared" si="40"/>
        <v>91327</v>
      </c>
      <c r="H53" s="18">
        <f t="shared" si="40"/>
        <v>89879</v>
      </c>
      <c r="I53" s="18">
        <f t="shared" si="40"/>
        <v>85735</v>
      </c>
    </row>
    <row r="54" spans="1:9" s="16" customFormat="1" ht="11.25" customHeight="1">
      <c r="A54" s="43" t="s">
        <v>42</v>
      </c>
      <c r="B54" s="43"/>
      <c r="C54" s="23">
        <f aca="true" t="shared" si="41" ref="C54:I54">C60+C61+C62+C64+C65+C72+C74+C75+C79</f>
        <v>6700</v>
      </c>
      <c r="D54" s="23">
        <f t="shared" si="41"/>
        <v>4581</v>
      </c>
      <c r="E54" s="23">
        <f t="shared" si="41"/>
        <v>5631</v>
      </c>
      <c r="F54" s="23">
        <f t="shared" si="41"/>
        <v>4873</v>
      </c>
      <c r="G54" s="23">
        <f t="shared" si="41"/>
        <v>4924</v>
      </c>
      <c r="H54" s="23">
        <f t="shared" si="41"/>
        <v>5063</v>
      </c>
      <c r="I54" s="23">
        <f t="shared" si="41"/>
        <v>4752</v>
      </c>
    </row>
    <row r="55" spans="1:9" s="16" customFormat="1" ht="11.25" customHeight="1">
      <c r="A55" s="14"/>
      <c r="B55" s="14"/>
      <c r="C55" s="14"/>
      <c r="D55" s="14"/>
      <c r="E55" s="14"/>
      <c r="F55" s="14"/>
      <c r="G55" s="14"/>
      <c r="H55" s="14"/>
      <c r="I55" s="14"/>
    </row>
    <row r="56" spans="1:9" s="25" customFormat="1" ht="11.25" customHeight="1">
      <c r="A56" s="41" t="s">
        <v>43</v>
      </c>
      <c r="B56" s="41"/>
      <c r="C56" s="26">
        <f aca="true" t="shared" si="42" ref="C56:I56">SUM(C57:C83)</f>
        <v>39496</v>
      </c>
      <c r="D56" s="26">
        <f t="shared" si="42"/>
        <v>36651</v>
      </c>
      <c r="E56" s="26">
        <f t="shared" si="42"/>
        <v>36965</v>
      </c>
      <c r="F56" s="26">
        <f t="shared" si="42"/>
        <v>39065</v>
      </c>
      <c r="G56" s="26">
        <f t="shared" si="42"/>
        <v>39959</v>
      </c>
      <c r="H56" s="26">
        <f t="shared" si="42"/>
        <v>32753</v>
      </c>
      <c r="I56" s="26">
        <f t="shared" si="42"/>
        <v>34942</v>
      </c>
    </row>
    <row r="57" spans="1:9" s="16" customFormat="1" ht="11.25" customHeight="1">
      <c r="A57" s="42" t="s">
        <v>44</v>
      </c>
      <c r="B57" s="42"/>
      <c r="C57" s="18">
        <v>3634</v>
      </c>
      <c r="D57" s="18">
        <v>4332</v>
      </c>
      <c r="E57" s="18">
        <v>4587</v>
      </c>
      <c r="F57" s="18">
        <v>5429</v>
      </c>
      <c r="G57" s="18">
        <v>7127</v>
      </c>
      <c r="H57" s="18">
        <v>5395</v>
      </c>
      <c r="I57" s="18">
        <v>5784</v>
      </c>
    </row>
    <row r="58" spans="1:9" s="16" customFormat="1" ht="11.25" customHeight="1">
      <c r="A58" s="42" t="s">
        <v>45</v>
      </c>
      <c r="B58" s="42"/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567</v>
      </c>
      <c r="I58" s="18">
        <v>0</v>
      </c>
    </row>
    <row r="59" spans="1:9" s="16" customFormat="1" ht="11.25" customHeight="1">
      <c r="A59" s="42" t="s">
        <v>46</v>
      </c>
      <c r="B59" s="42"/>
      <c r="C59" s="18">
        <v>557</v>
      </c>
      <c r="D59" s="18">
        <v>363</v>
      </c>
      <c r="E59" s="18">
        <v>381</v>
      </c>
      <c r="F59" s="18">
        <v>285</v>
      </c>
      <c r="G59" s="18">
        <v>444</v>
      </c>
      <c r="H59" s="18">
        <v>136</v>
      </c>
      <c r="I59" s="18">
        <v>390</v>
      </c>
    </row>
    <row r="60" spans="1:9" s="16" customFormat="1" ht="11.25" customHeight="1">
      <c r="A60" s="42" t="s">
        <v>47</v>
      </c>
      <c r="B60" s="42"/>
      <c r="C60" s="18">
        <v>0</v>
      </c>
      <c r="D60" s="18">
        <v>132</v>
      </c>
      <c r="E60" s="18">
        <v>267</v>
      </c>
      <c r="F60" s="18">
        <v>59</v>
      </c>
      <c r="G60" s="18">
        <v>0</v>
      </c>
      <c r="H60" s="18">
        <v>0</v>
      </c>
      <c r="I60" s="18">
        <v>0</v>
      </c>
    </row>
    <row r="61" spans="1:9" s="16" customFormat="1" ht="11.25" customHeight="1">
      <c r="A61" s="42" t="s">
        <v>48</v>
      </c>
      <c r="B61" s="42"/>
      <c r="C61" s="18">
        <v>78</v>
      </c>
      <c r="D61" s="18">
        <v>74</v>
      </c>
      <c r="E61" s="18">
        <v>36</v>
      </c>
      <c r="F61" s="18">
        <v>85</v>
      </c>
      <c r="G61" s="18">
        <v>115</v>
      </c>
      <c r="H61" s="18">
        <v>0</v>
      </c>
      <c r="I61" s="18">
        <v>246</v>
      </c>
    </row>
    <row r="62" spans="1:9" s="16" customFormat="1" ht="11.25" customHeight="1">
      <c r="A62" s="42" t="s">
        <v>49</v>
      </c>
      <c r="B62" s="42"/>
      <c r="C62" s="18">
        <v>338</v>
      </c>
      <c r="D62" s="18">
        <v>154</v>
      </c>
      <c r="E62" s="18">
        <v>121</v>
      </c>
      <c r="F62" s="18">
        <v>133</v>
      </c>
      <c r="G62" s="18">
        <v>20</v>
      </c>
      <c r="H62" s="18">
        <v>90</v>
      </c>
      <c r="I62" s="18">
        <v>140</v>
      </c>
    </row>
    <row r="63" spans="1:9" s="16" customFormat="1" ht="11.25" customHeight="1">
      <c r="A63" s="42" t="s">
        <v>50</v>
      </c>
      <c r="B63" s="42"/>
      <c r="C63" s="18">
        <v>522</v>
      </c>
      <c r="D63" s="18">
        <v>1062</v>
      </c>
      <c r="E63" s="18">
        <v>509</v>
      </c>
      <c r="F63" s="18">
        <v>1121</v>
      </c>
      <c r="G63" s="18">
        <v>740</v>
      </c>
      <c r="H63" s="18">
        <v>1145</v>
      </c>
      <c r="I63" s="18">
        <v>775</v>
      </c>
    </row>
    <row r="64" spans="1:9" s="16" customFormat="1" ht="11.25" customHeight="1">
      <c r="A64" s="42" t="s">
        <v>51</v>
      </c>
      <c r="B64" s="42"/>
      <c r="C64" s="18">
        <v>388</v>
      </c>
      <c r="D64" s="18">
        <v>6</v>
      </c>
      <c r="E64" s="18">
        <v>0</v>
      </c>
      <c r="F64" s="18">
        <v>0</v>
      </c>
      <c r="G64" s="18">
        <v>0</v>
      </c>
      <c r="H64" s="18">
        <v>18</v>
      </c>
      <c r="I64" s="18">
        <v>14</v>
      </c>
    </row>
    <row r="65" spans="1:9" s="16" customFormat="1" ht="11.25" customHeight="1">
      <c r="A65" s="42" t="s">
        <v>52</v>
      </c>
      <c r="B65" s="42"/>
      <c r="C65" s="18">
        <v>3918</v>
      </c>
      <c r="D65" s="18">
        <v>1590</v>
      </c>
      <c r="E65" s="18">
        <v>2531</v>
      </c>
      <c r="F65" s="18">
        <v>2349</v>
      </c>
      <c r="G65" s="18">
        <v>2658</v>
      </c>
      <c r="H65" s="18">
        <v>2447</v>
      </c>
      <c r="I65" s="18">
        <v>1975</v>
      </c>
    </row>
    <row r="66" spans="1:9" s="16" customFormat="1" ht="11.25" customHeight="1">
      <c r="A66" s="42" t="s">
        <v>53</v>
      </c>
      <c r="B66" s="42"/>
      <c r="C66" s="18">
        <v>1967</v>
      </c>
      <c r="D66" s="18">
        <v>483</v>
      </c>
      <c r="E66" s="18">
        <v>975</v>
      </c>
      <c r="F66" s="18">
        <v>1888</v>
      </c>
      <c r="G66" s="18">
        <v>205</v>
      </c>
      <c r="H66" s="18">
        <v>496</v>
      </c>
      <c r="I66" s="18">
        <v>406</v>
      </c>
    </row>
    <row r="67" spans="1:9" s="16" customFormat="1" ht="11.25" customHeight="1">
      <c r="A67" s="42" t="s">
        <v>54</v>
      </c>
      <c r="B67" s="42"/>
      <c r="C67" s="18">
        <v>45</v>
      </c>
      <c r="D67" s="18">
        <v>2554</v>
      </c>
      <c r="E67" s="18">
        <v>2943</v>
      </c>
      <c r="F67" s="18">
        <v>2675</v>
      </c>
      <c r="G67" s="18">
        <v>3811</v>
      </c>
      <c r="H67" s="18">
        <v>2062</v>
      </c>
      <c r="I67" s="18">
        <v>2052</v>
      </c>
    </row>
    <row r="68" spans="1:9" s="16" customFormat="1" ht="11.25" customHeight="1">
      <c r="A68" s="42" t="s">
        <v>55</v>
      </c>
      <c r="B68" s="42"/>
      <c r="C68" s="18">
        <v>45</v>
      </c>
      <c r="D68" s="18">
        <v>384</v>
      </c>
      <c r="E68" s="18">
        <v>190</v>
      </c>
      <c r="F68" s="18">
        <v>143</v>
      </c>
      <c r="G68" s="18">
        <v>66</v>
      </c>
      <c r="H68" s="18">
        <v>0</v>
      </c>
      <c r="I68" s="18">
        <v>0</v>
      </c>
    </row>
    <row r="69" spans="1:9" s="16" customFormat="1" ht="11.25" customHeight="1">
      <c r="A69" s="42" t="s">
        <v>56</v>
      </c>
      <c r="B69" s="42"/>
      <c r="C69" s="18">
        <v>230</v>
      </c>
      <c r="D69" s="18">
        <v>166</v>
      </c>
      <c r="E69" s="18">
        <v>168</v>
      </c>
      <c r="F69" s="18">
        <v>252</v>
      </c>
      <c r="G69" s="18">
        <v>0</v>
      </c>
      <c r="H69" s="18">
        <v>16</v>
      </c>
      <c r="I69" s="18">
        <v>21</v>
      </c>
    </row>
    <row r="70" spans="1:9" s="16" customFormat="1" ht="11.25" customHeight="1">
      <c r="A70" s="42" t="s">
        <v>57</v>
      </c>
      <c r="B70" s="42"/>
      <c r="C70" s="18">
        <v>4472</v>
      </c>
      <c r="D70" s="18">
        <v>3479</v>
      </c>
      <c r="E70" s="18">
        <v>4048</v>
      </c>
      <c r="F70" s="18">
        <v>3940</v>
      </c>
      <c r="G70" s="18">
        <v>3345</v>
      </c>
      <c r="H70" s="18">
        <v>3590</v>
      </c>
      <c r="I70" s="18">
        <v>2679</v>
      </c>
    </row>
    <row r="71" spans="1:9" s="16" customFormat="1" ht="11.25" customHeight="1">
      <c r="A71" s="42" t="s">
        <v>58</v>
      </c>
      <c r="B71" s="42"/>
      <c r="C71" s="18">
        <v>13809</v>
      </c>
      <c r="D71" s="18">
        <v>9611</v>
      </c>
      <c r="E71" s="18">
        <v>9365</v>
      </c>
      <c r="F71" s="18">
        <v>12393</v>
      </c>
      <c r="G71" s="18">
        <v>13309</v>
      </c>
      <c r="H71" s="18">
        <v>9250</v>
      </c>
      <c r="I71" s="18">
        <v>13041</v>
      </c>
    </row>
    <row r="72" spans="1:9" s="16" customFormat="1" ht="11.25" customHeight="1">
      <c r="A72" s="42" t="s">
        <v>59</v>
      </c>
      <c r="B72" s="42"/>
      <c r="C72" s="18">
        <v>164</v>
      </c>
      <c r="D72" s="18">
        <v>120</v>
      </c>
      <c r="E72" s="18">
        <v>111</v>
      </c>
      <c r="F72" s="18">
        <v>220</v>
      </c>
      <c r="G72" s="18">
        <v>208</v>
      </c>
      <c r="H72" s="18">
        <v>288</v>
      </c>
      <c r="I72" s="18">
        <v>134</v>
      </c>
    </row>
    <row r="73" spans="1:9" s="16" customFormat="1" ht="11.25" customHeight="1">
      <c r="A73" s="42" t="s">
        <v>60</v>
      </c>
      <c r="B73" s="42"/>
      <c r="C73" s="18">
        <v>24</v>
      </c>
      <c r="D73" s="18">
        <v>0</v>
      </c>
      <c r="E73" s="18">
        <v>15</v>
      </c>
      <c r="F73" s="18">
        <v>20</v>
      </c>
      <c r="G73" s="18">
        <v>0</v>
      </c>
      <c r="H73" s="18">
        <v>0</v>
      </c>
      <c r="I73" s="18">
        <v>0</v>
      </c>
    </row>
    <row r="74" spans="1:9" s="16" customFormat="1" ht="11.25" customHeight="1">
      <c r="A74" s="42" t="s">
        <v>61</v>
      </c>
      <c r="B74" s="42"/>
      <c r="C74" s="18">
        <v>974</v>
      </c>
      <c r="D74" s="18">
        <v>1262</v>
      </c>
      <c r="E74" s="18">
        <v>610</v>
      </c>
      <c r="F74" s="18">
        <v>404</v>
      </c>
      <c r="G74" s="18">
        <v>788</v>
      </c>
      <c r="H74" s="18">
        <v>1190</v>
      </c>
      <c r="I74" s="18">
        <v>1121</v>
      </c>
    </row>
    <row r="75" spans="1:9" s="16" customFormat="1" ht="11.25" customHeight="1">
      <c r="A75" s="42" t="s">
        <v>62</v>
      </c>
      <c r="B75" s="42"/>
      <c r="C75" s="18">
        <v>734</v>
      </c>
      <c r="D75" s="18">
        <v>1243</v>
      </c>
      <c r="E75" s="18">
        <v>1497</v>
      </c>
      <c r="F75" s="18">
        <v>1288</v>
      </c>
      <c r="G75" s="18">
        <v>827</v>
      </c>
      <c r="H75" s="18">
        <v>1024</v>
      </c>
      <c r="I75" s="18">
        <v>1109</v>
      </c>
    </row>
    <row r="76" spans="1:9" s="16" customFormat="1" ht="11.25" customHeight="1">
      <c r="A76" s="42" t="s">
        <v>63</v>
      </c>
      <c r="B76" s="42"/>
      <c r="C76" s="18">
        <v>0</v>
      </c>
      <c r="D76" s="18">
        <v>2408</v>
      </c>
      <c r="E76" s="18">
        <v>1254</v>
      </c>
      <c r="F76" s="18">
        <v>55</v>
      </c>
      <c r="G76" s="18">
        <v>0</v>
      </c>
      <c r="H76" s="18">
        <v>0</v>
      </c>
      <c r="I76" s="18">
        <v>0</v>
      </c>
    </row>
    <row r="77" spans="1:9" s="16" customFormat="1" ht="11.25" customHeight="1">
      <c r="A77" s="42" t="s">
        <v>64</v>
      </c>
      <c r="B77" s="42"/>
      <c r="C77" s="18">
        <v>195</v>
      </c>
      <c r="D77" s="18">
        <v>156</v>
      </c>
      <c r="E77" s="18">
        <v>178</v>
      </c>
      <c r="F77" s="18">
        <v>110</v>
      </c>
      <c r="G77" s="18">
        <v>0</v>
      </c>
      <c r="H77" s="18">
        <v>35</v>
      </c>
      <c r="I77" s="18">
        <v>0</v>
      </c>
    </row>
    <row r="78" spans="1:9" s="16" customFormat="1" ht="11.25" customHeight="1">
      <c r="A78" s="42" t="s">
        <v>65</v>
      </c>
      <c r="B78" s="42"/>
      <c r="C78" s="18">
        <v>3149</v>
      </c>
      <c r="D78" s="18">
        <v>2482</v>
      </c>
      <c r="E78" s="18">
        <v>2130</v>
      </c>
      <c r="F78" s="18">
        <v>2281</v>
      </c>
      <c r="G78" s="18">
        <v>2130</v>
      </c>
      <c r="H78" s="18">
        <v>1489</v>
      </c>
      <c r="I78" s="18">
        <v>1310</v>
      </c>
    </row>
    <row r="79" spans="1:9" s="16" customFormat="1" ht="11.25" customHeight="1">
      <c r="A79" s="42" t="s">
        <v>66</v>
      </c>
      <c r="B79" s="42"/>
      <c r="C79" s="18">
        <v>106</v>
      </c>
      <c r="D79" s="18">
        <v>0</v>
      </c>
      <c r="E79" s="18">
        <v>458</v>
      </c>
      <c r="F79" s="18">
        <v>335</v>
      </c>
      <c r="G79" s="18">
        <v>308</v>
      </c>
      <c r="H79" s="18">
        <v>6</v>
      </c>
      <c r="I79" s="18">
        <v>13</v>
      </c>
    </row>
    <row r="80" spans="1:9" s="16" customFormat="1" ht="11.25" customHeight="1">
      <c r="A80" s="42" t="s">
        <v>67</v>
      </c>
      <c r="B80" s="42"/>
      <c r="C80" s="18">
        <v>1098</v>
      </c>
      <c r="D80" s="18">
        <v>975</v>
      </c>
      <c r="E80" s="18">
        <v>1219</v>
      </c>
      <c r="F80" s="18">
        <v>948</v>
      </c>
      <c r="G80" s="18">
        <v>909</v>
      </c>
      <c r="H80" s="18">
        <v>582</v>
      </c>
      <c r="I80" s="18">
        <v>592</v>
      </c>
    </row>
    <row r="81" spans="1:9" s="16" customFormat="1" ht="11.25" customHeight="1">
      <c r="A81" s="42" t="s">
        <v>68</v>
      </c>
      <c r="B81" s="42"/>
      <c r="C81" s="18">
        <v>2449</v>
      </c>
      <c r="D81" s="18">
        <v>3471</v>
      </c>
      <c r="E81" s="18">
        <v>3358</v>
      </c>
      <c r="F81" s="18">
        <v>2652</v>
      </c>
      <c r="G81" s="18">
        <v>2904</v>
      </c>
      <c r="H81" s="18">
        <v>2927</v>
      </c>
      <c r="I81" s="18">
        <v>3140</v>
      </c>
    </row>
    <row r="82" spans="1:9" s="16" customFormat="1" ht="11.25" customHeight="1">
      <c r="A82" s="42" t="s">
        <v>69</v>
      </c>
      <c r="B82" s="42"/>
      <c r="C82" s="18">
        <v>170</v>
      </c>
      <c r="D82" s="18">
        <v>114</v>
      </c>
      <c r="E82" s="18">
        <v>14</v>
      </c>
      <c r="F82" s="18">
        <v>0</v>
      </c>
      <c r="G82" s="18">
        <v>45</v>
      </c>
      <c r="H82" s="18">
        <v>0</v>
      </c>
      <c r="I82" s="18">
        <v>0</v>
      </c>
    </row>
    <row r="83" spans="1:9" s="16" customFormat="1" ht="11.25" customHeight="1">
      <c r="A83" s="43" t="s">
        <v>70</v>
      </c>
      <c r="B83" s="43"/>
      <c r="C83" s="23">
        <v>430</v>
      </c>
      <c r="D83" s="23">
        <v>30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</row>
    <row r="84" spans="1:9" s="16" customFormat="1" ht="11.2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s="25" customFormat="1" ht="11.25" customHeight="1">
      <c r="A85" s="45" t="s">
        <v>71</v>
      </c>
      <c r="B85" s="45"/>
      <c r="C85" s="15">
        <f aca="true" t="shared" si="43" ref="C85:I85">SUM(C86:C171)</f>
        <v>742103</v>
      </c>
      <c r="D85" s="15">
        <f t="shared" si="43"/>
        <v>601685</v>
      </c>
      <c r="E85" s="15">
        <f t="shared" si="43"/>
        <v>598472</v>
      </c>
      <c r="F85" s="15">
        <f t="shared" si="43"/>
        <v>540302</v>
      </c>
      <c r="G85" s="15">
        <f t="shared" si="43"/>
        <v>525866</v>
      </c>
      <c r="H85" s="15">
        <f t="shared" si="43"/>
        <v>524240</v>
      </c>
      <c r="I85" s="15">
        <f t="shared" si="43"/>
        <v>499897</v>
      </c>
    </row>
    <row r="86" spans="1:9" s="16" customFormat="1" ht="11.25" customHeight="1">
      <c r="A86" s="42" t="s">
        <v>72</v>
      </c>
      <c r="B86" s="42"/>
      <c r="C86" s="27">
        <v>62163</v>
      </c>
      <c r="D86" s="27">
        <v>41168</v>
      </c>
      <c r="E86" s="27">
        <v>45181</v>
      </c>
      <c r="F86" s="27">
        <v>45942</v>
      </c>
      <c r="G86" s="27">
        <v>52949</v>
      </c>
      <c r="H86" s="27">
        <v>43492</v>
      </c>
      <c r="I86" s="27">
        <v>40858</v>
      </c>
    </row>
    <row r="87" spans="1:9" s="16" customFormat="1" ht="11.25" customHeight="1">
      <c r="A87" s="42" t="s">
        <v>73</v>
      </c>
      <c r="B87" s="42"/>
      <c r="C87" s="27">
        <v>4477</v>
      </c>
      <c r="D87" s="27">
        <v>322</v>
      </c>
      <c r="E87" s="27">
        <v>3568</v>
      </c>
      <c r="F87" s="27">
        <v>3182</v>
      </c>
      <c r="G87" s="27">
        <v>167</v>
      </c>
      <c r="H87" s="27">
        <v>81</v>
      </c>
      <c r="I87" s="27">
        <v>153</v>
      </c>
    </row>
    <row r="88" spans="1:9" s="16" customFormat="1" ht="11.25" customHeight="1">
      <c r="A88" s="42" t="s">
        <v>74</v>
      </c>
      <c r="B88" s="42"/>
      <c r="C88" s="27">
        <v>668</v>
      </c>
      <c r="D88" s="27">
        <v>416</v>
      </c>
      <c r="E88" s="27">
        <v>609</v>
      </c>
      <c r="F88" s="27">
        <v>701</v>
      </c>
      <c r="G88" s="27">
        <v>380</v>
      </c>
      <c r="H88" s="27">
        <v>453</v>
      </c>
      <c r="I88" s="27">
        <v>271</v>
      </c>
    </row>
    <row r="89" spans="1:9" s="16" customFormat="1" ht="11.25" customHeight="1">
      <c r="A89" s="42" t="s">
        <v>75</v>
      </c>
      <c r="B89" s="42"/>
      <c r="C89" s="27">
        <v>6934</v>
      </c>
      <c r="D89" s="27">
        <v>2304</v>
      </c>
      <c r="E89" s="27">
        <v>2257</v>
      </c>
      <c r="F89" s="27">
        <v>2069</v>
      </c>
      <c r="G89" s="27">
        <v>2039</v>
      </c>
      <c r="H89" s="27">
        <v>1732</v>
      </c>
      <c r="I89" s="27">
        <v>2105</v>
      </c>
    </row>
    <row r="90" spans="1:9" s="16" customFormat="1" ht="11.25" customHeight="1">
      <c r="A90" s="42" t="s">
        <v>76</v>
      </c>
      <c r="B90" s="42"/>
      <c r="C90" s="27">
        <v>691</v>
      </c>
      <c r="D90" s="27">
        <v>677</v>
      </c>
      <c r="E90" s="27">
        <v>794</v>
      </c>
      <c r="F90" s="27">
        <v>1710</v>
      </c>
      <c r="G90" s="27">
        <v>430</v>
      </c>
      <c r="H90" s="27">
        <v>699</v>
      </c>
      <c r="I90" s="27">
        <v>142</v>
      </c>
    </row>
    <row r="91" spans="1:9" s="16" customFormat="1" ht="11.25" customHeight="1">
      <c r="A91" s="42" t="s">
        <v>77</v>
      </c>
      <c r="B91" s="42"/>
      <c r="C91" s="27">
        <v>9818</v>
      </c>
      <c r="D91" s="27">
        <v>8474</v>
      </c>
      <c r="E91" s="27">
        <v>9315</v>
      </c>
      <c r="F91" s="27">
        <v>7704</v>
      </c>
      <c r="G91" s="27">
        <v>7610</v>
      </c>
      <c r="H91" s="27">
        <v>9649</v>
      </c>
      <c r="I91" s="27">
        <v>9304</v>
      </c>
    </row>
    <row r="92" spans="1:9" s="16" customFormat="1" ht="11.25" customHeight="1">
      <c r="A92" s="42" t="s">
        <v>78</v>
      </c>
      <c r="B92" s="42"/>
      <c r="C92" s="27">
        <v>27983</v>
      </c>
      <c r="D92" s="27">
        <v>29808</v>
      </c>
      <c r="E92" s="27">
        <v>31288</v>
      </c>
      <c r="F92" s="27">
        <v>32445</v>
      </c>
      <c r="G92" s="27">
        <v>27994</v>
      </c>
      <c r="H92" s="27">
        <v>31645</v>
      </c>
      <c r="I92" s="27">
        <v>30954</v>
      </c>
    </row>
    <row r="93" spans="1:9" s="16" customFormat="1" ht="11.25" customHeight="1">
      <c r="A93" s="42" t="s">
        <v>79</v>
      </c>
      <c r="B93" s="42"/>
      <c r="C93" s="27">
        <v>1405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</row>
    <row r="94" spans="1:9" s="16" customFormat="1" ht="11.25" customHeight="1">
      <c r="A94" s="42" t="s">
        <v>80</v>
      </c>
      <c r="B94" s="42"/>
      <c r="C94" s="27">
        <v>1018</v>
      </c>
      <c r="D94" s="27">
        <v>178</v>
      </c>
      <c r="E94" s="27">
        <v>928</v>
      </c>
      <c r="F94" s="27">
        <v>696</v>
      </c>
      <c r="G94" s="27">
        <v>563</v>
      </c>
      <c r="H94" s="27">
        <v>435</v>
      </c>
      <c r="I94" s="27">
        <v>299</v>
      </c>
    </row>
    <row r="95" spans="1:9" s="16" customFormat="1" ht="11.25" customHeight="1">
      <c r="A95" s="42" t="s">
        <v>81</v>
      </c>
      <c r="B95" s="42"/>
      <c r="C95" s="27">
        <v>445</v>
      </c>
      <c r="D95" s="27">
        <v>207</v>
      </c>
      <c r="E95" s="27">
        <v>219</v>
      </c>
      <c r="F95" s="27">
        <v>189</v>
      </c>
      <c r="G95" s="27">
        <v>104</v>
      </c>
      <c r="H95" s="27">
        <v>439</v>
      </c>
      <c r="I95" s="27">
        <v>433</v>
      </c>
    </row>
    <row r="96" spans="1:9" s="16" customFormat="1" ht="11.25" customHeight="1">
      <c r="A96" s="42" t="s">
        <v>82</v>
      </c>
      <c r="B96" s="42"/>
      <c r="C96" s="27">
        <v>1496</v>
      </c>
      <c r="D96" s="27">
        <v>1446</v>
      </c>
      <c r="E96" s="27">
        <v>1997</v>
      </c>
      <c r="F96" s="27">
        <v>1579</v>
      </c>
      <c r="G96" s="27">
        <v>1998</v>
      </c>
      <c r="H96" s="27">
        <v>1772</v>
      </c>
      <c r="I96" s="27">
        <v>1682</v>
      </c>
    </row>
    <row r="97" spans="1:9" s="16" customFormat="1" ht="11.25" customHeight="1">
      <c r="A97" s="42" t="s">
        <v>83</v>
      </c>
      <c r="B97" s="42"/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</row>
    <row r="98" spans="1:9" s="16" customFormat="1" ht="11.25" customHeight="1">
      <c r="A98" s="42" t="s">
        <v>84</v>
      </c>
      <c r="B98" s="42"/>
      <c r="C98" s="27">
        <v>9442</v>
      </c>
      <c r="D98" s="27">
        <v>2973</v>
      </c>
      <c r="E98" s="27">
        <v>1921</v>
      </c>
      <c r="F98" s="27">
        <v>1334</v>
      </c>
      <c r="G98" s="27">
        <v>1406</v>
      </c>
      <c r="H98" s="27">
        <v>1102</v>
      </c>
      <c r="I98" s="27">
        <v>880</v>
      </c>
    </row>
    <row r="99" spans="1:9" s="16" customFormat="1" ht="11.25" customHeight="1">
      <c r="A99" s="42" t="s">
        <v>85</v>
      </c>
      <c r="B99" s="42"/>
      <c r="C99" s="27">
        <v>447</v>
      </c>
      <c r="D99" s="27">
        <v>519</v>
      </c>
      <c r="E99" s="27">
        <v>601</v>
      </c>
      <c r="F99" s="27">
        <v>601</v>
      </c>
      <c r="G99" s="27">
        <v>307</v>
      </c>
      <c r="H99" s="27">
        <v>149</v>
      </c>
      <c r="I99" s="27">
        <v>196</v>
      </c>
    </row>
    <row r="100" spans="1:9" s="16" customFormat="1" ht="11.25" customHeight="1">
      <c r="A100" s="42" t="s">
        <v>86</v>
      </c>
      <c r="B100" s="42"/>
      <c r="C100" s="27">
        <v>4</v>
      </c>
      <c r="D100" s="27">
        <v>182</v>
      </c>
      <c r="E100" s="27">
        <v>345</v>
      </c>
      <c r="F100" s="27">
        <v>194</v>
      </c>
      <c r="G100" s="27">
        <v>703</v>
      </c>
      <c r="H100" s="27">
        <v>316</v>
      </c>
      <c r="I100" s="27">
        <v>183</v>
      </c>
    </row>
    <row r="101" spans="1:9" s="16" customFormat="1" ht="11.25" customHeight="1">
      <c r="A101" s="42" t="s">
        <v>87</v>
      </c>
      <c r="B101" s="42"/>
      <c r="C101" s="27">
        <v>13313</v>
      </c>
      <c r="D101" s="27">
        <v>8894</v>
      </c>
      <c r="E101" s="27">
        <v>11399</v>
      </c>
      <c r="F101" s="27">
        <v>3607</v>
      </c>
      <c r="G101" s="27">
        <v>1046</v>
      </c>
      <c r="H101" s="27">
        <v>496</v>
      </c>
      <c r="I101" s="27">
        <v>1184</v>
      </c>
    </row>
    <row r="102" spans="1:9" s="16" customFormat="1" ht="11.25" customHeight="1">
      <c r="A102" s="42" t="s">
        <v>88</v>
      </c>
      <c r="B102" s="42"/>
      <c r="C102" s="27">
        <v>2585</v>
      </c>
      <c r="D102" s="27">
        <v>3192</v>
      </c>
      <c r="E102" s="27">
        <v>3031</v>
      </c>
      <c r="F102" s="27">
        <v>2254</v>
      </c>
      <c r="G102" s="27">
        <v>2723</v>
      </c>
      <c r="H102" s="27">
        <v>6517</v>
      </c>
      <c r="I102" s="27">
        <v>3086</v>
      </c>
    </row>
    <row r="103" spans="1:9" s="16" customFormat="1" ht="11.25" customHeight="1">
      <c r="A103" s="42" t="s">
        <v>89</v>
      </c>
      <c r="B103" s="42"/>
      <c r="C103" s="27">
        <v>9274</v>
      </c>
      <c r="D103" s="27">
        <v>5371</v>
      </c>
      <c r="E103" s="27">
        <v>4921</v>
      </c>
      <c r="F103" s="27">
        <v>5079</v>
      </c>
      <c r="G103" s="27">
        <v>6519</v>
      </c>
      <c r="H103" s="27">
        <v>5859</v>
      </c>
      <c r="I103" s="27">
        <v>5993</v>
      </c>
    </row>
    <row r="104" spans="1:9" s="16" customFormat="1" ht="11.25" customHeight="1">
      <c r="A104" s="42" t="s">
        <v>90</v>
      </c>
      <c r="B104" s="42"/>
      <c r="C104" s="27">
        <v>7664</v>
      </c>
      <c r="D104" s="27">
        <v>6545</v>
      </c>
      <c r="E104" s="27">
        <v>7145</v>
      </c>
      <c r="F104" s="27">
        <v>8188</v>
      </c>
      <c r="G104" s="27">
        <v>6698</v>
      </c>
      <c r="H104" s="27">
        <v>4949</v>
      </c>
      <c r="I104" s="27">
        <v>5534</v>
      </c>
    </row>
    <row r="105" spans="1:9" s="16" customFormat="1" ht="11.25" customHeight="1">
      <c r="A105" s="42" t="s">
        <v>91</v>
      </c>
      <c r="B105" s="42"/>
      <c r="C105" s="27">
        <v>40</v>
      </c>
      <c r="D105" s="27">
        <v>0</v>
      </c>
      <c r="E105" s="27">
        <v>62</v>
      </c>
      <c r="F105" s="27">
        <v>757</v>
      </c>
      <c r="G105" s="27">
        <v>0</v>
      </c>
      <c r="H105" s="27">
        <v>36</v>
      </c>
      <c r="I105" s="27">
        <v>0</v>
      </c>
    </row>
    <row r="106" spans="1:9" s="16" customFormat="1" ht="11.25" customHeight="1">
      <c r="A106" s="42" t="s">
        <v>92</v>
      </c>
      <c r="B106" s="42"/>
      <c r="C106" s="27">
        <v>36121</v>
      </c>
      <c r="D106" s="27">
        <v>2741</v>
      </c>
      <c r="E106" s="27">
        <v>2711</v>
      </c>
      <c r="F106" s="27">
        <v>1601</v>
      </c>
      <c r="G106" s="27">
        <v>1964</v>
      </c>
      <c r="H106" s="27">
        <v>1013</v>
      </c>
      <c r="I106" s="27">
        <v>1553</v>
      </c>
    </row>
    <row r="107" spans="1:9" s="16" customFormat="1" ht="11.25" customHeight="1">
      <c r="A107" s="42" t="s">
        <v>93</v>
      </c>
      <c r="B107" s="42"/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18</v>
      </c>
    </row>
    <row r="108" spans="1:9" s="16" customFormat="1" ht="11.25" customHeight="1">
      <c r="A108" s="42" t="s">
        <v>94</v>
      </c>
      <c r="B108" s="42"/>
      <c r="C108" s="27">
        <v>1351</v>
      </c>
      <c r="D108" s="27">
        <v>391</v>
      </c>
      <c r="E108" s="27">
        <v>420</v>
      </c>
      <c r="F108" s="27">
        <v>489</v>
      </c>
      <c r="G108" s="27">
        <v>519</v>
      </c>
      <c r="H108" s="27">
        <v>286</v>
      </c>
      <c r="I108" s="27">
        <v>296</v>
      </c>
    </row>
    <row r="109" spans="1:9" s="16" customFormat="1" ht="11.25" customHeight="1">
      <c r="A109" s="42" t="s">
        <v>95</v>
      </c>
      <c r="B109" s="42"/>
      <c r="C109" s="18">
        <v>11947</v>
      </c>
      <c r="D109" s="18">
        <v>8580</v>
      </c>
      <c r="E109" s="18">
        <v>8262</v>
      </c>
      <c r="F109" s="18">
        <v>6723</v>
      </c>
      <c r="G109" s="18">
        <v>4070</v>
      </c>
      <c r="H109" s="18">
        <v>5935</v>
      </c>
      <c r="I109" s="18">
        <v>4072</v>
      </c>
    </row>
    <row r="110" spans="1:9" s="16" customFormat="1" ht="11.25" customHeight="1">
      <c r="A110" s="42" t="s">
        <v>96</v>
      </c>
      <c r="B110" s="42"/>
      <c r="C110" s="27">
        <v>1469</v>
      </c>
      <c r="D110" s="27">
        <v>639</v>
      </c>
      <c r="E110" s="27">
        <v>686</v>
      </c>
      <c r="F110" s="27">
        <v>401</v>
      </c>
      <c r="G110" s="27">
        <v>12</v>
      </c>
      <c r="H110" s="27">
        <v>0</v>
      </c>
      <c r="I110" s="27">
        <v>0</v>
      </c>
    </row>
    <row r="111" spans="1:9" s="16" customFormat="1" ht="11.25" customHeight="1">
      <c r="A111" s="42" t="s">
        <v>97</v>
      </c>
      <c r="B111" s="42"/>
      <c r="C111" s="27">
        <v>6190</v>
      </c>
      <c r="D111" s="27">
        <v>3576</v>
      </c>
      <c r="E111" s="27">
        <v>6503</v>
      </c>
      <c r="F111" s="27">
        <v>2757</v>
      </c>
      <c r="G111" s="27">
        <v>2888</v>
      </c>
      <c r="H111" s="27">
        <v>4187</v>
      </c>
      <c r="I111" s="27">
        <v>1906</v>
      </c>
    </row>
    <row r="112" spans="1:9" s="16" customFormat="1" ht="11.25" customHeight="1">
      <c r="A112" s="42" t="s">
        <v>98</v>
      </c>
      <c r="B112" s="42"/>
      <c r="C112" s="27">
        <v>15547</v>
      </c>
      <c r="D112" s="27">
        <v>10262</v>
      </c>
      <c r="E112" s="27">
        <v>8199</v>
      </c>
      <c r="F112" s="27">
        <v>7337</v>
      </c>
      <c r="G112" s="27">
        <v>6385</v>
      </c>
      <c r="H112" s="27">
        <v>5016</v>
      </c>
      <c r="I112" s="27">
        <v>3977</v>
      </c>
    </row>
    <row r="113" spans="1:9" s="16" customFormat="1" ht="11.25" customHeight="1">
      <c r="A113" s="42" t="s">
        <v>99</v>
      </c>
      <c r="B113" s="42"/>
      <c r="C113" s="27">
        <v>24360</v>
      </c>
      <c r="D113" s="27">
        <v>28906</v>
      </c>
      <c r="E113" s="27">
        <v>26961</v>
      </c>
      <c r="F113" s="27">
        <v>25989</v>
      </c>
      <c r="G113" s="27">
        <v>24182</v>
      </c>
      <c r="H113" s="27">
        <v>22163</v>
      </c>
      <c r="I113" s="27">
        <v>16391</v>
      </c>
    </row>
    <row r="114" spans="1:9" s="16" customFormat="1" ht="11.25" customHeight="1">
      <c r="A114" s="42" t="s">
        <v>100</v>
      </c>
      <c r="B114" s="42"/>
      <c r="C114" s="27">
        <v>162</v>
      </c>
      <c r="D114" s="27">
        <v>0</v>
      </c>
      <c r="E114" s="27">
        <v>0</v>
      </c>
      <c r="F114" s="27">
        <v>0</v>
      </c>
      <c r="G114" s="27">
        <v>30</v>
      </c>
      <c r="H114" s="27">
        <v>70</v>
      </c>
      <c r="I114" s="27">
        <v>17</v>
      </c>
    </row>
    <row r="115" spans="1:9" s="16" customFormat="1" ht="11.25" customHeight="1">
      <c r="A115" s="42" t="s">
        <v>101</v>
      </c>
      <c r="B115" s="42"/>
      <c r="C115" s="27">
        <v>0</v>
      </c>
      <c r="D115" s="27">
        <v>0</v>
      </c>
      <c r="E115" s="27">
        <v>0</v>
      </c>
      <c r="F115" s="27">
        <v>0</v>
      </c>
      <c r="G115" s="27">
        <v>60</v>
      </c>
      <c r="H115" s="27">
        <v>30</v>
      </c>
      <c r="I115" s="27">
        <v>70</v>
      </c>
    </row>
    <row r="116" spans="1:9" s="16" customFormat="1" ht="11.25" customHeight="1">
      <c r="A116" s="42" t="s">
        <v>102</v>
      </c>
      <c r="B116" s="42"/>
      <c r="C116" s="27">
        <v>114</v>
      </c>
      <c r="D116" s="27">
        <v>70</v>
      </c>
      <c r="E116" s="27">
        <v>287</v>
      </c>
      <c r="F116" s="27">
        <v>24</v>
      </c>
      <c r="G116" s="27">
        <v>382</v>
      </c>
      <c r="H116" s="27">
        <v>0</v>
      </c>
      <c r="I116" s="27">
        <v>0</v>
      </c>
    </row>
    <row r="117" spans="1:9" s="16" customFormat="1" ht="11.25" customHeight="1">
      <c r="A117" s="42" t="s">
        <v>103</v>
      </c>
      <c r="B117" s="42"/>
      <c r="C117" s="27">
        <v>1350</v>
      </c>
      <c r="D117" s="27">
        <v>611</v>
      </c>
      <c r="E117" s="27">
        <v>1078</v>
      </c>
      <c r="F117" s="27">
        <v>186</v>
      </c>
      <c r="G117" s="27">
        <v>847</v>
      </c>
      <c r="H117" s="27">
        <v>452</v>
      </c>
      <c r="I117" s="27">
        <v>411</v>
      </c>
    </row>
    <row r="118" spans="1:9" s="16" customFormat="1" ht="11.25" customHeight="1">
      <c r="A118" s="42" t="s">
        <v>104</v>
      </c>
      <c r="B118" s="42"/>
      <c r="C118" s="27">
        <v>314</v>
      </c>
      <c r="D118" s="27">
        <v>798</v>
      </c>
      <c r="E118" s="27">
        <v>840</v>
      </c>
      <c r="F118" s="27">
        <v>888</v>
      </c>
      <c r="G118" s="27">
        <v>1050</v>
      </c>
      <c r="H118" s="27">
        <v>1158</v>
      </c>
      <c r="I118" s="27">
        <v>1043</v>
      </c>
    </row>
    <row r="119" spans="1:9" s="16" customFormat="1" ht="11.25" customHeight="1">
      <c r="A119" s="42" t="s">
        <v>105</v>
      </c>
      <c r="B119" s="42"/>
      <c r="C119" s="27">
        <v>1861</v>
      </c>
      <c r="D119" s="27">
        <v>1019</v>
      </c>
      <c r="E119" s="27">
        <v>1737</v>
      </c>
      <c r="F119" s="27">
        <v>886</v>
      </c>
      <c r="G119" s="27">
        <v>613</v>
      </c>
      <c r="H119" s="27">
        <v>574</v>
      </c>
      <c r="I119" s="27">
        <v>628</v>
      </c>
    </row>
    <row r="120" spans="1:9" s="16" customFormat="1" ht="11.25" customHeight="1">
      <c r="A120" s="42" t="s">
        <v>106</v>
      </c>
      <c r="B120" s="42"/>
      <c r="C120" s="27">
        <v>117</v>
      </c>
      <c r="D120" s="27">
        <v>134</v>
      </c>
      <c r="E120" s="27">
        <v>36</v>
      </c>
      <c r="F120" s="27">
        <v>82</v>
      </c>
      <c r="G120" s="27">
        <v>30</v>
      </c>
      <c r="H120" s="27">
        <v>0</v>
      </c>
      <c r="I120" s="27">
        <v>0</v>
      </c>
    </row>
    <row r="121" spans="1:9" s="16" customFormat="1" ht="11.25" customHeight="1">
      <c r="A121" s="42" t="s">
        <v>107</v>
      </c>
      <c r="B121" s="42"/>
      <c r="C121" s="27">
        <v>11721</v>
      </c>
      <c r="D121" s="27">
        <v>12440</v>
      </c>
      <c r="E121" s="27">
        <v>12799</v>
      </c>
      <c r="F121" s="27">
        <v>8907</v>
      </c>
      <c r="G121" s="27">
        <v>12313</v>
      </c>
      <c r="H121" s="27">
        <v>11600</v>
      </c>
      <c r="I121" s="27">
        <v>11795</v>
      </c>
    </row>
    <row r="122" spans="1:9" s="16" customFormat="1" ht="11.25" customHeight="1">
      <c r="A122" s="42" t="s">
        <v>108</v>
      </c>
      <c r="B122" s="42"/>
      <c r="C122" s="27">
        <v>480</v>
      </c>
      <c r="D122" s="27">
        <v>76</v>
      </c>
      <c r="E122" s="27">
        <v>601</v>
      </c>
      <c r="F122" s="27">
        <v>798</v>
      </c>
      <c r="G122" s="27">
        <v>299</v>
      </c>
      <c r="H122" s="27">
        <v>67</v>
      </c>
      <c r="I122" s="27">
        <v>124</v>
      </c>
    </row>
    <row r="123" spans="1:9" s="16" customFormat="1" ht="11.25" customHeight="1">
      <c r="A123" s="42" t="s">
        <v>109</v>
      </c>
      <c r="B123" s="42"/>
      <c r="C123" s="27">
        <v>597</v>
      </c>
      <c r="D123" s="27">
        <v>42</v>
      </c>
      <c r="E123" s="27">
        <v>88</v>
      </c>
      <c r="F123" s="27">
        <v>56</v>
      </c>
      <c r="G123" s="27">
        <v>0</v>
      </c>
      <c r="H123" s="27">
        <v>70</v>
      </c>
      <c r="I123" s="27">
        <v>0</v>
      </c>
    </row>
    <row r="124" spans="1:9" s="16" customFormat="1" ht="11.25" customHeight="1">
      <c r="A124" s="42" t="s">
        <v>110</v>
      </c>
      <c r="B124" s="42"/>
      <c r="C124" s="27">
        <v>716</v>
      </c>
      <c r="D124" s="27">
        <v>395</v>
      </c>
      <c r="E124" s="27">
        <v>624</v>
      </c>
      <c r="F124" s="27">
        <v>751</v>
      </c>
      <c r="G124" s="27">
        <v>1027</v>
      </c>
      <c r="H124" s="27">
        <v>867</v>
      </c>
      <c r="I124" s="27">
        <v>374</v>
      </c>
    </row>
    <row r="125" spans="1:9" s="16" customFormat="1" ht="11.25" customHeight="1">
      <c r="A125" s="42" t="s">
        <v>111</v>
      </c>
      <c r="B125" s="42"/>
      <c r="C125" s="27">
        <v>5300</v>
      </c>
      <c r="D125" s="27">
        <v>3885</v>
      </c>
      <c r="E125" s="27">
        <v>4283</v>
      </c>
      <c r="F125" s="27">
        <v>4557</v>
      </c>
      <c r="G125" s="27">
        <v>4405</v>
      </c>
      <c r="H125" s="27">
        <v>4837</v>
      </c>
      <c r="I125" s="27">
        <v>4395</v>
      </c>
    </row>
    <row r="126" spans="1:9" s="16" customFormat="1" ht="11.25" customHeight="1">
      <c r="A126" s="42" t="s">
        <v>112</v>
      </c>
      <c r="B126" s="42"/>
      <c r="C126" s="27">
        <v>507</v>
      </c>
      <c r="D126" s="27">
        <v>354</v>
      </c>
      <c r="E126" s="27">
        <v>1350</v>
      </c>
      <c r="F126" s="27">
        <v>621</v>
      </c>
      <c r="G126" s="27">
        <v>566</v>
      </c>
      <c r="H126" s="27">
        <v>440</v>
      </c>
      <c r="I126" s="27">
        <v>309</v>
      </c>
    </row>
    <row r="127" spans="1:9" s="16" customFormat="1" ht="11.25" customHeight="1">
      <c r="A127" s="42" t="s">
        <v>113</v>
      </c>
      <c r="B127" s="42"/>
      <c r="C127" s="27">
        <v>0</v>
      </c>
      <c r="D127" s="27">
        <v>139</v>
      </c>
      <c r="E127" s="27">
        <v>167</v>
      </c>
      <c r="F127" s="27">
        <v>12</v>
      </c>
      <c r="G127" s="27">
        <v>0</v>
      </c>
      <c r="H127" s="27">
        <v>0</v>
      </c>
      <c r="I127" s="27">
        <v>21</v>
      </c>
    </row>
    <row r="128" spans="1:9" s="16" customFormat="1" ht="11.25" customHeight="1">
      <c r="A128" s="42" t="s">
        <v>114</v>
      </c>
      <c r="B128" s="42"/>
      <c r="C128" s="27">
        <v>0</v>
      </c>
      <c r="D128" s="27">
        <v>335</v>
      </c>
      <c r="E128" s="27">
        <v>305</v>
      </c>
      <c r="F128" s="27">
        <v>0</v>
      </c>
      <c r="G128" s="27">
        <v>0</v>
      </c>
      <c r="H128" s="27">
        <v>0</v>
      </c>
      <c r="I128" s="27">
        <v>0</v>
      </c>
    </row>
    <row r="129" spans="1:9" s="16" customFormat="1" ht="11.25" customHeight="1">
      <c r="A129" s="42" t="s">
        <v>115</v>
      </c>
      <c r="B129" s="42"/>
      <c r="C129" s="27">
        <v>2</v>
      </c>
      <c r="D129" s="27">
        <v>369</v>
      </c>
      <c r="E129" s="27">
        <v>10</v>
      </c>
      <c r="F129" s="27">
        <v>0</v>
      </c>
      <c r="G129" s="27">
        <v>0</v>
      </c>
      <c r="H129" s="27">
        <v>0</v>
      </c>
      <c r="I129" s="27">
        <v>0</v>
      </c>
    </row>
    <row r="130" spans="1:9" s="16" customFormat="1" ht="11.25" customHeight="1">
      <c r="A130" s="42" t="s">
        <v>116</v>
      </c>
      <c r="B130" s="42"/>
      <c r="C130" s="27">
        <v>724</v>
      </c>
      <c r="D130" s="27">
        <v>770</v>
      </c>
      <c r="E130" s="27">
        <v>843</v>
      </c>
      <c r="F130" s="27">
        <v>900</v>
      </c>
      <c r="G130" s="27">
        <v>863</v>
      </c>
      <c r="H130" s="27">
        <v>723</v>
      </c>
      <c r="I130" s="27">
        <v>598</v>
      </c>
    </row>
    <row r="131" spans="1:9" s="16" customFormat="1" ht="11.25" customHeight="1">
      <c r="A131" s="42" t="s">
        <v>117</v>
      </c>
      <c r="B131" s="42"/>
      <c r="C131" s="27">
        <v>11171</v>
      </c>
      <c r="D131" s="27">
        <v>5517</v>
      </c>
      <c r="E131" s="27">
        <v>9753</v>
      </c>
      <c r="F131" s="27">
        <v>3939</v>
      </c>
      <c r="G131" s="27">
        <v>181</v>
      </c>
      <c r="H131" s="27">
        <v>239</v>
      </c>
      <c r="I131" s="27">
        <v>209</v>
      </c>
    </row>
    <row r="132" spans="1:9" s="16" customFormat="1" ht="11.25" customHeight="1">
      <c r="A132" s="42" t="s">
        <v>118</v>
      </c>
      <c r="B132" s="42"/>
      <c r="C132" s="27">
        <v>86153</v>
      </c>
      <c r="D132" s="27">
        <v>31684</v>
      </c>
      <c r="E132" s="27">
        <v>34607</v>
      </c>
      <c r="F132" s="27">
        <v>31516</v>
      </c>
      <c r="G132" s="27">
        <v>37231</v>
      </c>
      <c r="H132" s="27">
        <v>33022</v>
      </c>
      <c r="I132" s="27">
        <v>35198</v>
      </c>
    </row>
    <row r="133" spans="1:9" s="16" customFormat="1" ht="11.25" customHeight="1">
      <c r="A133" s="42" t="s">
        <v>119</v>
      </c>
      <c r="B133" s="42"/>
      <c r="C133" s="27">
        <v>14858</v>
      </c>
      <c r="D133" s="27">
        <v>15344</v>
      </c>
      <c r="E133" s="27">
        <v>13875</v>
      </c>
      <c r="F133" s="27">
        <v>11879</v>
      </c>
      <c r="G133" s="27">
        <v>14499</v>
      </c>
      <c r="H133" s="27">
        <v>13653</v>
      </c>
      <c r="I133" s="27">
        <v>13013</v>
      </c>
    </row>
    <row r="134" spans="1:9" s="16" customFormat="1" ht="11.25" customHeight="1">
      <c r="A134" s="42" t="s">
        <v>120</v>
      </c>
      <c r="B134" s="42"/>
      <c r="C134" s="27">
        <v>217</v>
      </c>
      <c r="D134" s="27">
        <v>103</v>
      </c>
      <c r="E134" s="27">
        <v>324</v>
      </c>
      <c r="F134" s="27">
        <v>0</v>
      </c>
      <c r="G134" s="27">
        <v>0</v>
      </c>
      <c r="H134" s="27">
        <v>0</v>
      </c>
      <c r="I134" s="27">
        <v>28</v>
      </c>
    </row>
    <row r="135" spans="1:9" s="16" customFormat="1" ht="11.25" customHeight="1">
      <c r="A135" s="42" t="s">
        <v>121</v>
      </c>
      <c r="B135" s="42"/>
      <c r="C135" s="27">
        <v>12201</v>
      </c>
      <c r="D135" s="27">
        <v>12040</v>
      </c>
      <c r="E135" s="27">
        <v>14730</v>
      </c>
      <c r="F135" s="27">
        <v>17202</v>
      </c>
      <c r="G135" s="27">
        <v>14847</v>
      </c>
      <c r="H135" s="27">
        <v>12133</v>
      </c>
      <c r="I135" s="27">
        <v>12710</v>
      </c>
    </row>
    <row r="136" spans="1:9" s="16" customFormat="1" ht="11.25" customHeight="1">
      <c r="A136" s="42" t="s">
        <v>122</v>
      </c>
      <c r="B136" s="42"/>
      <c r="C136" s="27">
        <v>1704</v>
      </c>
      <c r="D136" s="27">
        <v>1375</v>
      </c>
      <c r="E136" s="27">
        <v>1562</v>
      </c>
      <c r="F136" s="27">
        <v>1264</v>
      </c>
      <c r="G136" s="27">
        <v>810</v>
      </c>
      <c r="H136" s="27">
        <v>726</v>
      </c>
      <c r="I136" s="27">
        <v>383</v>
      </c>
    </row>
    <row r="137" spans="1:9" s="16" customFormat="1" ht="11.25" customHeight="1">
      <c r="A137" s="42" t="s">
        <v>123</v>
      </c>
      <c r="B137" s="42"/>
      <c r="C137" s="27">
        <v>47566</v>
      </c>
      <c r="D137" s="27">
        <v>31334</v>
      </c>
      <c r="E137" s="27">
        <v>30183</v>
      </c>
      <c r="F137" s="27">
        <v>38192</v>
      </c>
      <c r="G137" s="27">
        <v>29230</v>
      </c>
      <c r="H137" s="27">
        <v>40875</v>
      </c>
      <c r="I137" s="27">
        <v>31614</v>
      </c>
    </row>
    <row r="138" spans="1:9" s="16" customFormat="1" ht="11.25" customHeight="1">
      <c r="A138" s="42" t="s">
        <v>124</v>
      </c>
      <c r="B138" s="42"/>
      <c r="C138" s="27">
        <v>1814</v>
      </c>
      <c r="D138" s="27">
        <v>4356</v>
      </c>
      <c r="E138" s="27">
        <v>1392</v>
      </c>
      <c r="F138" s="27">
        <v>602</v>
      </c>
      <c r="G138" s="27">
        <v>659</v>
      </c>
      <c r="H138" s="27">
        <v>664</v>
      </c>
      <c r="I138" s="27">
        <v>214</v>
      </c>
    </row>
    <row r="139" spans="1:9" s="16" customFormat="1" ht="11.25" customHeight="1">
      <c r="A139" s="42" t="s">
        <v>125</v>
      </c>
      <c r="B139" s="42"/>
      <c r="C139" s="27">
        <v>5911</v>
      </c>
      <c r="D139" s="27">
        <v>6459</v>
      </c>
      <c r="E139" s="27">
        <v>5388</v>
      </c>
      <c r="F139" s="27">
        <v>6580</v>
      </c>
      <c r="G139" s="27">
        <v>5751</v>
      </c>
      <c r="H139" s="27">
        <v>6381</v>
      </c>
      <c r="I139" s="27">
        <v>7305</v>
      </c>
    </row>
    <row r="140" spans="1:9" s="16" customFormat="1" ht="11.25" customHeight="1">
      <c r="A140" s="42" t="s">
        <v>126</v>
      </c>
      <c r="B140" s="42"/>
      <c r="C140" s="27">
        <v>1545</v>
      </c>
      <c r="D140" s="27">
        <v>1364</v>
      </c>
      <c r="E140" s="27">
        <v>1303</v>
      </c>
      <c r="F140" s="27">
        <v>962</v>
      </c>
      <c r="G140" s="27">
        <v>527</v>
      </c>
      <c r="H140" s="27">
        <v>839</v>
      </c>
      <c r="I140" s="27">
        <v>915</v>
      </c>
    </row>
    <row r="141" spans="1:9" s="16" customFormat="1" ht="11.25" customHeight="1">
      <c r="A141" s="42" t="s">
        <v>127</v>
      </c>
      <c r="B141" s="42"/>
      <c r="C141" s="27">
        <v>14226</v>
      </c>
      <c r="D141" s="27">
        <v>11443</v>
      </c>
      <c r="E141" s="27">
        <v>10434</v>
      </c>
      <c r="F141" s="27">
        <v>8647</v>
      </c>
      <c r="G141" s="27">
        <v>4146</v>
      </c>
      <c r="H141" s="27">
        <v>4616</v>
      </c>
      <c r="I141" s="27">
        <v>4406</v>
      </c>
    </row>
    <row r="142" spans="1:9" s="16" customFormat="1" ht="11.25" customHeight="1">
      <c r="A142" s="42" t="s">
        <v>128</v>
      </c>
      <c r="B142" s="42"/>
      <c r="C142" s="27">
        <v>43234</v>
      </c>
      <c r="D142" s="27">
        <v>60554</v>
      </c>
      <c r="E142" s="27">
        <v>35567</v>
      </c>
      <c r="F142" s="27">
        <v>39734</v>
      </c>
      <c r="G142" s="27">
        <v>40066</v>
      </c>
      <c r="H142" s="27">
        <v>40898</v>
      </c>
      <c r="I142" s="27">
        <v>35161</v>
      </c>
    </row>
    <row r="143" spans="1:9" s="16" customFormat="1" ht="11.25" customHeight="1">
      <c r="A143" s="42" t="s">
        <v>129</v>
      </c>
      <c r="B143" s="42"/>
      <c r="C143" s="27">
        <v>16102</v>
      </c>
      <c r="D143" s="27">
        <v>10498</v>
      </c>
      <c r="E143" s="27">
        <v>6910</v>
      </c>
      <c r="F143" s="27">
        <v>2793</v>
      </c>
      <c r="G143" s="27">
        <v>4517</v>
      </c>
      <c r="H143" s="27">
        <v>3730</v>
      </c>
      <c r="I143" s="27">
        <v>1997</v>
      </c>
    </row>
    <row r="144" spans="1:9" s="16" customFormat="1" ht="11.25" customHeight="1">
      <c r="A144" s="42" t="s">
        <v>130</v>
      </c>
      <c r="B144" s="42"/>
      <c r="C144" s="27">
        <v>104</v>
      </c>
      <c r="D144" s="27">
        <v>122</v>
      </c>
      <c r="E144" s="27">
        <v>90</v>
      </c>
      <c r="F144" s="27">
        <v>0</v>
      </c>
      <c r="G144" s="27">
        <v>0</v>
      </c>
      <c r="H144" s="27">
        <v>0</v>
      </c>
      <c r="I144" s="27">
        <v>0</v>
      </c>
    </row>
    <row r="145" spans="1:9" s="16" customFormat="1" ht="11.25" customHeight="1">
      <c r="A145" s="42" t="s">
        <v>131</v>
      </c>
      <c r="B145" s="42"/>
      <c r="C145" s="27">
        <v>49762</v>
      </c>
      <c r="D145" s="27">
        <v>80587</v>
      </c>
      <c r="E145" s="27">
        <v>89135</v>
      </c>
      <c r="F145" s="27">
        <v>81023</v>
      </c>
      <c r="G145" s="27">
        <v>79639</v>
      </c>
      <c r="H145" s="27">
        <v>74991</v>
      </c>
      <c r="I145" s="27">
        <v>76389</v>
      </c>
    </row>
    <row r="146" spans="1:9" s="16" customFormat="1" ht="11.25" customHeight="1">
      <c r="A146" s="42" t="s">
        <v>132</v>
      </c>
      <c r="B146" s="42"/>
      <c r="C146" s="27">
        <v>425</v>
      </c>
      <c r="D146" s="27">
        <v>306</v>
      </c>
      <c r="E146" s="27">
        <v>393</v>
      </c>
      <c r="F146" s="27">
        <v>209</v>
      </c>
      <c r="G146" s="27">
        <v>141</v>
      </c>
      <c r="H146" s="27">
        <v>0</v>
      </c>
      <c r="I146" s="27">
        <v>0</v>
      </c>
    </row>
    <row r="147" spans="1:9" s="16" customFormat="1" ht="11.25" customHeight="1">
      <c r="A147" s="42" t="s">
        <v>133</v>
      </c>
      <c r="B147" s="42"/>
      <c r="C147" s="27">
        <v>7713</v>
      </c>
      <c r="D147" s="27">
        <v>6329</v>
      </c>
      <c r="E147" s="27">
        <v>9109</v>
      </c>
      <c r="F147" s="27">
        <v>6755</v>
      </c>
      <c r="G147" s="27">
        <v>5779</v>
      </c>
      <c r="H147" s="27">
        <v>5058</v>
      </c>
      <c r="I147" s="27">
        <v>5055</v>
      </c>
    </row>
    <row r="148" spans="1:9" s="16" customFormat="1" ht="11.25" customHeight="1">
      <c r="A148" s="42" t="s">
        <v>134</v>
      </c>
      <c r="B148" s="42"/>
      <c r="C148" s="27">
        <v>1175</v>
      </c>
      <c r="D148" s="27">
        <v>695</v>
      </c>
      <c r="E148" s="27">
        <v>429</v>
      </c>
      <c r="F148" s="27">
        <v>388</v>
      </c>
      <c r="G148" s="27">
        <v>296</v>
      </c>
      <c r="H148" s="27">
        <v>303</v>
      </c>
      <c r="I148" s="27">
        <v>494</v>
      </c>
    </row>
    <row r="149" spans="1:9" s="16" customFormat="1" ht="11.25" customHeight="1">
      <c r="A149" s="42" t="s">
        <v>135</v>
      </c>
      <c r="B149" s="42"/>
      <c r="C149" s="27">
        <v>0</v>
      </c>
      <c r="D149" s="27">
        <v>270</v>
      </c>
      <c r="E149" s="27">
        <v>0</v>
      </c>
      <c r="F149" s="27">
        <v>0</v>
      </c>
      <c r="G149" s="27">
        <v>12</v>
      </c>
      <c r="H149" s="27">
        <v>0</v>
      </c>
      <c r="I149" s="27">
        <v>0</v>
      </c>
    </row>
    <row r="150" spans="1:9" s="16" customFormat="1" ht="11.25" customHeight="1">
      <c r="A150" s="42" t="s">
        <v>136</v>
      </c>
      <c r="B150" s="42"/>
      <c r="C150" s="27">
        <v>5676</v>
      </c>
      <c r="D150" s="27">
        <v>4099</v>
      </c>
      <c r="E150" s="27">
        <v>4467</v>
      </c>
      <c r="F150" s="27">
        <v>4702</v>
      </c>
      <c r="G150" s="27">
        <v>3445</v>
      </c>
      <c r="H150" s="27">
        <v>4498</v>
      </c>
      <c r="I150" s="27">
        <v>3819</v>
      </c>
    </row>
    <row r="151" spans="1:9" s="16" customFormat="1" ht="11.25" customHeight="1">
      <c r="A151" s="42" t="s">
        <v>137</v>
      </c>
      <c r="B151" s="42"/>
      <c r="C151" s="27">
        <v>1353</v>
      </c>
      <c r="D151" s="27">
        <v>789</v>
      </c>
      <c r="E151" s="27">
        <v>998</v>
      </c>
      <c r="F151" s="27">
        <v>670</v>
      </c>
      <c r="G151" s="27">
        <v>820</v>
      </c>
      <c r="H151" s="27">
        <v>548</v>
      </c>
      <c r="I151" s="27">
        <v>7989</v>
      </c>
    </row>
    <row r="152" spans="1:9" s="16" customFormat="1" ht="11.25" customHeight="1">
      <c r="A152" s="42" t="s">
        <v>138</v>
      </c>
      <c r="B152" s="42"/>
      <c r="C152" s="27">
        <v>4532</v>
      </c>
      <c r="D152" s="27">
        <v>2465</v>
      </c>
      <c r="E152" s="27">
        <v>3131</v>
      </c>
      <c r="F152" s="27">
        <v>1010</v>
      </c>
      <c r="G152" s="27">
        <v>656</v>
      </c>
      <c r="H152" s="27">
        <v>1051</v>
      </c>
      <c r="I152" s="27">
        <v>1493</v>
      </c>
    </row>
    <row r="153" spans="1:9" s="16" customFormat="1" ht="11.25" customHeight="1">
      <c r="A153" s="42" t="s">
        <v>139</v>
      </c>
      <c r="B153" s="42"/>
      <c r="C153" s="27">
        <v>3571</v>
      </c>
      <c r="D153" s="27">
        <v>1329</v>
      </c>
      <c r="E153" s="27">
        <v>2114</v>
      </c>
      <c r="F153" s="27">
        <v>1327</v>
      </c>
      <c r="G153" s="27">
        <v>1982</v>
      </c>
      <c r="H153" s="27">
        <v>1200</v>
      </c>
      <c r="I153" s="27">
        <v>1040</v>
      </c>
    </row>
    <row r="154" spans="1:9" s="16" customFormat="1" ht="11.25" customHeight="1">
      <c r="A154" s="42" t="s">
        <v>140</v>
      </c>
      <c r="B154" s="42"/>
      <c r="C154" s="27">
        <v>216</v>
      </c>
      <c r="D154" s="27">
        <v>228</v>
      </c>
      <c r="E154" s="27">
        <v>113</v>
      </c>
      <c r="F154" s="27">
        <v>61</v>
      </c>
      <c r="G154" s="27">
        <v>0</v>
      </c>
      <c r="H154" s="27">
        <v>6</v>
      </c>
      <c r="I154" s="27">
        <v>222</v>
      </c>
    </row>
    <row r="155" spans="1:9" s="16" customFormat="1" ht="11.25" customHeight="1">
      <c r="A155" s="42" t="s">
        <v>141</v>
      </c>
      <c r="B155" s="42"/>
      <c r="C155" s="27">
        <v>8305</v>
      </c>
      <c r="D155" s="27">
        <v>4254</v>
      </c>
      <c r="E155" s="27">
        <v>5357</v>
      </c>
      <c r="F155" s="27">
        <v>3114</v>
      </c>
      <c r="G155" s="27">
        <v>3499</v>
      </c>
      <c r="H155" s="27">
        <v>2820</v>
      </c>
      <c r="I155" s="27">
        <v>2014</v>
      </c>
    </row>
    <row r="156" spans="1:9" s="16" customFormat="1" ht="11.25" customHeight="1">
      <c r="A156" s="42" t="s">
        <v>142</v>
      </c>
      <c r="B156" s="42"/>
      <c r="C156" s="27">
        <v>6878</v>
      </c>
      <c r="D156" s="27">
        <v>8068</v>
      </c>
      <c r="E156" s="27">
        <v>6009</v>
      </c>
      <c r="F156" s="27">
        <v>4829</v>
      </c>
      <c r="G156" s="27">
        <v>4155</v>
      </c>
      <c r="H156" s="27">
        <v>4443</v>
      </c>
      <c r="I156" s="27">
        <v>3845</v>
      </c>
    </row>
    <row r="157" spans="1:9" s="16" customFormat="1" ht="11.25" customHeight="1">
      <c r="A157" s="42" t="s">
        <v>143</v>
      </c>
      <c r="B157" s="42"/>
      <c r="C157" s="27">
        <v>1880</v>
      </c>
      <c r="D157" s="27">
        <v>2498</v>
      </c>
      <c r="E157" s="27">
        <v>1833</v>
      </c>
      <c r="F157" s="27">
        <v>1100</v>
      </c>
      <c r="G157" s="27">
        <v>1753</v>
      </c>
      <c r="H157" s="27">
        <v>1011</v>
      </c>
      <c r="I157" s="27">
        <v>1297</v>
      </c>
    </row>
    <row r="158" spans="1:9" s="16" customFormat="1" ht="11.25" customHeight="1">
      <c r="A158" s="42" t="s">
        <v>144</v>
      </c>
      <c r="B158" s="42"/>
      <c r="C158" s="27">
        <v>5247</v>
      </c>
      <c r="D158" s="27">
        <v>2150</v>
      </c>
      <c r="E158" s="27">
        <v>1725</v>
      </c>
      <c r="F158" s="27">
        <v>2332</v>
      </c>
      <c r="G158" s="27">
        <v>2456</v>
      </c>
      <c r="H158" s="27">
        <v>1551</v>
      </c>
      <c r="I158" s="27">
        <v>2649</v>
      </c>
    </row>
    <row r="159" spans="1:9" s="16" customFormat="1" ht="11.25" customHeight="1">
      <c r="A159" s="42" t="s">
        <v>145</v>
      </c>
      <c r="B159" s="42"/>
      <c r="C159" s="27">
        <v>19910</v>
      </c>
      <c r="D159" s="27">
        <v>21980</v>
      </c>
      <c r="E159" s="27">
        <v>22031</v>
      </c>
      <c r="F159" s="27">
        <v>20423</v>
      </c>
      <c r="G159" s="27">
        <v>21190</v>
      </c>
      <c r="H159" s="27">
        <v>19376</v>
      </c>
      <c r="I159" s="27">
        <v>19492</v>
      </c>
    </row>
    <row r="160" spans="1:9" s="16" customFormat="1" ht="11.25" customHeight="1">
      <c r="A160" s="42" t="s">
        <v>146</v>
      </c>
      <c r="B160" s="42"/>
      <c r="C160" s="27">
        <v>17084</v>
      </c>
      <c r="D160" s="27">
        <v>17916</v>
      </c>
      <c r="E160" s="27">
        <v>17626</v>
      </c>
      <c r="F160" s="27">
        <v>4367</v>
      </c>
      <c r="G160" s="27">
        <v>4021</v>
      </c>
      <c r="H160" s="27">
        <v>16647</v>
      </c>
      <c r="I160" s="27">
        <v>16144</v>
      </c>
    </row>
    <row r="161" spans="1:9" s="16" customFormat="1" ht="11.25" customHeight="1">
      <c r="A161" s="42" t="s">
        <v>147</v>
      </c>
      <c r="B161" s="42"/>
      <c r="C161" s="27">
        <v>4669</v>
      </c>
      <c r="D161" s="27">
        <v>6425</v>
      </c>
      <c r="E161" s="27">
        <v>5878</v>
      </c>
      <c r="F161" s="27">
        <v>5756</v>
      </c>
      <c r="G161" s="27">
        <v>7189</v>
      </c>
      <c r="H161" s="27">
        <v>7243</v>
      </c>
      <c r="I161" s="27">
        <v>7167</v>
      </c>
    </row>
    <row r="162" spans="1:9" s="16" customFormat="1" ht="11.25" customHeight="1">
      <c r="A162" s="42" t="s">
        <v>148</v>
      </c>
      <c r="B162" s="42"/>
      <c r="C162" s="27">
        <v>5466</v>
      </c>
      <c r="D162" s="27">
        <v>3886</v>
      </c>
      <c r="E162" s="27">
        <v>3626</v>
      </c>
      <c r="F162" s="27">
        <v>4000</v>
      </c>
      <c r="G162" s="27">
        <v>4652</v>
      </c>
      <c r="H162" s="27">
        <v>4531</v>
      </c>
      <c r="I162" s="27">
        <v>5204</v>
      </c>
    </row>
    <row r="163" spans="1:9" s="16" customFormat="1" ht="11.25" customHeight="1">
      <c r="A163" s="42" t="s">
        <v>149</v>
      </c>
      <c r="B163" s="42"/>
      <c r="C163" s="27">
        <v>2732</v>
      </c>
      <c r="D163" s="27">
        <v>1880</v>
      </c>
      <c r="E163" s="27">
        <v>0</v>
      </c>
      <c r="F163" s="27">
        <v>0</v>
      </c>
      <c r="G163" s="27">
        <v>3434</v>
      </c>
      <c r="H163" s="27">
        <v>0</v>
      </c>
      <c r="I163" s="27">
        <v>3552</v>
      </c>
    </row>
    <row r="164" spans="1:9" s="16" customFormat="1" ht="11.25" customHeight="1">
      <c r="A164" s="42" t="s">
        <v>150</v>
      </c>
      <c r="B164" s="42"/>
      <c r="C164" s="27">
        <v>703</v>
      </c>
      <c r="D164" s="27">
        <v>1150</v>
      </c>
      <c r="E164" s="27">
        <v>1285</v>
      </c>
      <c r="F164" s="27">
        <v>1060</v>
      </c>
      <c r="G164" s="27">
        <v>683</v>
      </c>
      <c r="H164" s="27">
        <v>618</v>
      </c>
      <c r="I164" s="27">
        <v>553</v>
      </c>
    </row>
    <row r="165" spans="1:9" s="16" customFormat="1" ht="11.25" customHeight="1">
      <c r="A165" s="42" t="s">
        <v>151</v>
      </c>
      <c r="B165" s="42"/>
      <c r="C165" s="27">
        <v>1367</v>
      </c>
      <c r="D165" s="27">
        <v>305</v>
      </c>
      <c r="E165" s="27">
        <v>517</v>
      </c>
      <c r="F165" s="27">
        <v>700</v>
      </c>
      <c r="G165" s="27">
        <v>647</v>
      </c>
      <c r="H165" s="27">
        <v>273</v>
      </c>
      <c r="I165" s="27">
        <v>374</v>
      </c>
    </row>
    <row r="166" spans="1:9" s="16" customFormat="1" ht="11.25" customHeight="1">
      <c r="A166" s="42" t="s">
        <v>152</v>
      </c>
      <c r="B166" s="42"/>
      <c r="C166" s="27">
        <v>2146</v>
      </c>
      <c r="D166" s="27">
        <v>2330</v>
      </c>
      <c r="E166" s="27">
        <v>2005</v>
      </c>
      <c r="F166" s="27">
        <v>2086</v>
      </c>
      <c r="G166" s="27">
        <v>1839</v>
      </c>
      <c r="H166" s="27">
        <v>1716</v>
      </c>
      <c r="I166" s="27">
        <v>1012</v>
      </c>
    </row>
    <row r="167" spans="1:9" s="16" customFormat="1" ht="11.25" customHeight="1">
      <c r="A167" s="42" t="s">
        <v>153</v>
      </c>
      <c r="B167" s="42"/>
      <c r="C167" s="27">
        <v>404</v>
      </c>
      <c r="D167" s="27">
        <v>0</v>
      </c>
      <c r="E167" s="27">
        <v>0</v>
      </c>
      <c r="F167" s="27">
        <v>0</v>
      </c>
      <c r="G167" s="27">
        <v>0</v>
      </c>
      <c r="H167" s="27">
        <v>133</v>
      </c>
      <c r="I167" s="27">
        <v>0</v>
      </c>
    </row>
    <row r="168" spans="1:9" s="16" customFormat="1" ht="11.25" customHeight="1">
      <c r="A168" s="42" t="s">
        <v>154</v>
      </c>
      <c r="B168" s="42"/>
      <c r="C168" s="27">
        <v>122</v>
      </c>
      <c r="D168" s="27">
        <v>120</v>
      </c>
      <c r="E168" s="27">
        <v>0</v>
      </c>
      <c r="F168" s="27">
        <v>128</v>
      </c>
      <c r="G168" s="27">
        <v>132</v>
      </c>
      <c r="H168" s="27">
        <v>85</v>
      </c>
      <c r="I168" s="27">
        <v>10</v>
      </c>
    </row>
    <row r="169" spans="1:9" s="16" customFormat="1" ht="11.25" customHeight="1">
      <c r="A169" s="42" t="s">
        <v>155</v>
      </c>
      <c r="B169" s="42"/>
      <c r="C169" s="27">
        <v>2471</v>
      </c>
      <c r="D169" s="27">
        <v>2111</v>
      </c>
      <c r="E169" s="27">
        <v>943</v>
      </c>
      <c r="F169" s="27">
        <v>1585</v>
      </c>
      <c r="G169" s="27">
        <v>1243</v>
      </c>
      <c r="H169" s="27">
        <v>1983</v>
      </c>
      <c r="I169" s="27">
        <v>668</v>
      </c>
    </row>
    <row r="170" spans="1:9" s="16" customFormat="1" ht="11.25" customHeight="1">
      <c r="A170" s="42" t="s">
        <v>156</v>
      </c>
      <c r="B170" s="42"/>
      <c r="C170" s="27">
        <v>49640</v>
      </c>
      <c r="D170" s="27">
        <v>47473</v>
      </c>
      <c r="E170" s="27">
        <v>49052</v>
      </c>
      <c r="F170" s="27">
        <v>46609</v>
      </c>
      <c r="G170" s="27">
        <v>46934</v>
      </c>
      <c r="H170" s="27">
        <v>46504</v>
      </c>
      <c r="I170" s="27">
        <v>44564</v>
      </c>
    </row>
    <row r="171" spans="1:9" s="16" customFormat="1" ht="11.25" customHeight="1">
      <c r="A171" s="43" t="s">
        <v>157</v>
      </c>
      <c r="B171" s="43"/>
      <c r="C171" s="28">
        <v>1033</v>
      </c>
      <c r="D171" s="28">
        <v>641</v>
      </c>
      <c r="E171" s="28">
        <v>207</v>
      </c>
      <c r="F171" s="28">
        <v>562</v>
      </c>
      <c r="G171" s="28">
        <v>664</v>
      </c>
      <c r="H171" s="28">
        <v>566</v>
      </c>
      <c r="I171" s="28">
        <v>443</v>
      </c>
    </row>
    <row r="172" spans="1:9" s="16" customFormat="1" ht="11.25" customHeight="1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s="25" customFormat="1" ht="11.25" customHeight="1">
      <c r="A173" s="41" t="s">
        <v>158</v>
      </c>
      <c r="B173" s="41"/>
      <c r="C173" s="15">
        <f aca="true" t="shared" si="44" ref="C173:I173">SUM(C174:C213)</f>
        <v>1811040</v>
      </c>
      <c r="D173" s="15">
        <f t="shared" si="44"/>
        <v>1657750</v>
      </c>
      <c r="E173" s="15">
        <f t="shared" si="44"/>
        <v>1720224</v>
      </c>
      <c r="F173" s="15">
        <f t="shared" si="44"/>
        <v>1615410</v>
      </c>
      <c r="G173" s="15">
        <f t="shared" si="44"/>
        <v>1573491</v>
      </c>
      <c r="H173" s="15">
        <f t="shared" si="44"/>
        <v>1484466</v>
      </c>
      <c r="I173" s="15">
        <f t="shared" si="44"/>
        <v>1481776</v>
      </c>
    </row>
    <row r="174" spans="1:9" s="16" customFormat="1" ht="11.25" customHeight="1">
      <c r="A174" s="42" t="s">
        <v>159</v>
      </c>
      <c r="B174" s="42"/>
      <c r="C174" s="27">
        <v>204693</v>
      </c>
      <c r="D174" s="27">
        <v>140476</v>
      </c>
      <c r="E174" s="27">
        <v>168082</v>
      </c>
      <c r="F174" s="27">
        <v>171532</v>
      </c>
      <c r="G174" s="27">
        <v>155984</v>
      </c>
      <c r="H174" s="27">
        <v>170424</v>
      </c>
      <c r="I174" s="27">
        <v>168569</v>
      </c>
    </row>
    <row r="175" spans="1:9" s="16" customFormat="1" ht="11.25" customHeight="1">
      <c r="A175" s="42" t="s">
        <v>160</v>
      </c>
      <c r="B175" s="42"/>
      <c r="C175" s="27">
        <v>503</v>
      </c>
      <c r="D175" s="27">
        <v>1346</v>
      </c>
      <c r="E175" s="27">
        <v>748</v>
      </c>
      <c r="F175" s="27">
        <v>295</v>
      </c>
      <c r="G175" s="27">
        <v>794</v>
      </c>
      <c r="H175" s="27">
        <v>1273</v>
      </c>
      <c r="I175" s="27">
        <v>384</v>
      </c>
    </row>
    <row r="176" spans="1:9" s="16" customFormat="1" ht="11.25" customHeight="1">
      <c r="A176" s="42" t="s">
        <v>161</v>
      </c>
      <c r="B176" s="42"/>
      <c r="C176" s="27">
        <v>2887</v>
      </c>
      <c r="D176" s="27">
        <v>3309</v>
      </c>
      <c r="E176" s="27">
        <v>2808</v>
      </c>
      <c r="F176" s="27">
        <v>3314</v>
      </c>
      <c r="G176" s="27">
        <v>3059</v>
      </c>
      <c r="H176" s="27">
        <v>2171</v>
      </c>
      <c r="I176" s="27">
        <v>3082</v>
      </c>
    </row>
    <row r="177" spans="1:9" s="16" customFormat="1" ht="11.25" customHeight="1">
      <c r="A177" s="42" t="s">
        <v>162</v>
      </c>
      <c r="B177" s="42"/>
      <c r="C177" s="27">
        <v>39499</v>
      </c>
      <c r="D177" s="27">
        <v>15591</v>
      </c>
      <c r="E177" s="27">
        <v>15410</v>
      </c>
      <c r="F177" s="27">
        <v>14721</v>
      </c>
      <c r="G177" s="27">
        <v>10257</v>
      </c>
      <c r="H177" s="27">
        <v>10515</v>
      </c>
      <c r="I177" s="27">
        <v>13822</v>
      </c>
    </row>
    <row r="178" spans="1:9" s="16" customFormat="1" ht="11.25" customHeight="1">
      <c r="A178" s="42" t="s">
        <v>163</v>
      </c>
      <c r="B178" s="42"/>
      <c r="C178" s="27">
        <v>87765</v>
      </c>
      <c r="D178" s="27">
        <v>78894</v>
      </c>
      <c r="E178" s="27">
        <v>77274</v>
      </c>
      <c r="F178" s="27">
        <v>57939</v>
      </c>
      <c r="G178" s="27">
        <v>64252</v>
      </c>
      <c r="H178" s="27">
        <v>54477</v>
      </c>
      <c r="I178" s="27">
        <v>57322</v>
      </c>
    </row>
    <row r="179" spans="1:9" s="16" customFormat="1" ht="11.25" customHeight="1">
      <c r="A179" s="42" t="s">
        <v>164</v>
      </c>
      <c r="B179" s="42"/>
      <c r="C179" s="27">
        <v>20788</v>
      </c>
      <c r="D179" s="27">
        <v>14996</v>
      </c>
      <c r="E179" s="27">
        <v>14248</v>
      </c>
      <c r="F179" s="27">
        <v>13850</v>
      </c>
      <c r="G179" s="27">
        <v>12582</v>
      </c>
      <c r="H179" s="27">
        <v>13223</v>
      </c>
      <c r="I179" s="27">
        <v>12699</v>
      </c>
    </row>
    <row r="180" spans="1:9" s="16" customFormat="1" ht="11.25" customHeight="1">
      <c r="A180" s="42" t="s">
        <v>165</v>
      </c>
      <c r="B180" s="42"/>
      <c r="C180" s="27">
        <v>3090</v>
      </c>
      <c r="D180" s="27">
        <v>2334</v>
      </c>
      <c r="E180" s="27">
        <v>3222</v>
      </c>
      <c r="F180" s="27">
        <v>1594</v>
      </c>
      <c r="G180" s="27">
        <v>227</v>
      </c>
      <c r="H180" s="27">
        <v>78</v>
      </c>
      <c r="I180" s="27">
        <v>643</v>
      </c>
    </row>
    <row r="181" spans="1:9" s="16" customFormat="1" ht="11.25" customHeight="1">
      <c r="A181" s="42" t="s">
        <v>166</v>
      </c>
      <c r="B181" s="42"/>
      <c r="C181" s="27">
        <v>508</v>
      </c>
      <c r="D181" s="27">
        <v>209</v>
      </c>
      <c r="E181" s="27">
        <v>322</v>
      </c>
      <c r="F181" s="27">
        <v>141</v>
      </c>
      <c r="G181" s="27">
        <v>42</v>
      </c>
      <c r="H181" s="27">
        <v>82</v>
      </c>
      <c r="I181" s="27">
        <v>121</v>
      </c>
    </row>
    <row r="182" spans="1:9" s="16" customFormat="1" ht="11.25" customHeight="1">
      <c r="A182" s="42" t="s">
        <v>167</v>
      </c>
      <c r="B182" s="42"/>
      <c r="C182" s="27">
        <v>1006</v>
      </c>
      <c r="D182" s="27">
        <v>751</v>
      </c>
      <c r="E182" s="27">
        <v>824</v>
      </c>
      <c r="F182" s="27">
        <v>227</v>
      </c>
      <c r="G182" s="27">
        <v>452</v>
      </c>
      <c r="H182" s="27">
        <v>254</v>
      </c>
      <c r="I182" s="27">
        <v>90</v>
      </c>
    </row>
    <row r="183" spans="1:9" s="16" customFormat="1" ht="11.25" customHeight="1">
      <c r="A183" s="42" t="s">
        <v>168</v>
      </c>
      <c r="B183" s="42"/>
      <c r="C183" s="27">
        <v>37819</v>
      </c>
      <c r="D183" s="27">
        <v>30025</v>
      </c>
      <c r="E183" s="27">
        <v>28415</v>
      </c>
      <c r="F183" s="27">
        <v>33486</v>
      </c>
      <c r="G183" s="27">
        <v>22453</v>
      </c>
      <c r="H183" s="27">
        <v>20885</v>
      </c>
      <c r="I183" s="27">
        <v>20061</v>
      </c>
    </row>
    <row r="184" spans="1:9" s="16" customFormat="1" ht="11.25" customHeight="1">
      <c r="A184" s="42" t="s">
        <v>169</v>
      </c>
      <c r="B184" s="42"/>
      <c r="C184" s="27">
        <v>985</v>
      </c>
      <c r="D184" s="27">
        <v>1193</v>
      </c>
      <c r="E184" s="27">
        <v>1188</v>
      </c>
      <c r="F184" s="27">
        <v>1006</v>
      </c>
      <c r="G184" s="27">
        <v>1887</v>
      </c>
      <c r="H184" s="27">
        <v>999</v>
      </c>
      <c r="I184" s="27">
        <v>738</v>
      </c>
    </row>
    <row r="185" spans="1:9" s="16" customFormat="1" ht="11.25" customHeight="1">
      <c r="A185" s="42" t="s">
        <v>170</v>
      </c>
      <c r="B185" s="42"/>
      <c r="C185" s="27">
        <v>34292</v>
      </c>
      <c r="D185" s="27">
        <v>25165</v>
      </c>
      <c r="E185" s="27">
        <v>24805</v>
      </c>
      <c r="F185" s="27">
        <v>27282</v>
      </c>
      <c r="G185" s="27">
        <v>23919</v>
      </c>
      <c r="H185" s="27">
        <v>24451</v>
      </c>
      <c r="I185" s="27">
        <v>16726</v>
      </c>
    </row>
    <row r="186" spans="1:9" s="16" customFormat="1" ht="11.25" customHeight="1">
      <c r="A186" s="42" t="s">
        <v>171</v>
      </c>
      <c r="B186" s="42"/>
      <c r="C186" s="27">
        <v>14194</v>
      </c>
      <c r="D186" s="27">
        <v>7808</v>
      </c>
      <c r="E186" s="27">
        <v>7104</v>
      </c>
      <c r="F186" s="27">
        <v>3623</v>
      </c>
      <c r="G186" s="27">
        <v>7649</v>
      </c>
      <c r="H186" s="27">
        <v>4970</v>
      </c>
      <c r="I186" s="27">
        <v>4273</v>
      </c>
    </row>
    <row r="187" spans="1:9" s="16" customFormat="1" ht="11.25" customHeight="1">
      <c r="A187" s="42" t="s">
        <v>172</v>
      </c>
      <c r="B187" s="42"/>
      <c r="C187" s="27">
        <v>18965</v>
      </c>
      <c r="D187" s="27">
        <v>15574</v>
      </c>
      <c r="E187" s="27">
        <v>12891</v>
      </c>
      <c r="F187" s="27">
        <v>13455</v>
      </c>
      <c r="G187" s="27">
        <v>12088</v>
      </c>
      <c r="H187" s="27">
        <v>11956</v>
      </c>
      <c r="I187" s="27">
        <v>10142</v>
      </c>
    </row>
    <row r="188" spans="1:9" s="16" customFormat="1" ht="11.25" customHeight="1">
      <c r="A188" s="42" t="s">
        <v>173</v>
      </c>
      <c r="B188" s="42"/>
      <c r="C188" s="27">
        <v>517</v>
      </c>
      <c r="D188" s="27">
        <v>0</v>
      </c>
      <c r="E188" s="27">
        <v>0</v>
      </c>
      <c r="F188" s="27">
        <v>32</v>
      </c>
      <c r="G188" s="27">
        <v>0</v>
      </c>
      <c r="H188" s="27">
        <v>0</v>
      </c>
      <c r="I188" s="27">
        <v>0</v>
      </c>
    </row>
    <row r="189" spans="1:9" s="16" customFormat="1" ht="11.25" customHeight="1">
      <c r="A189" s="42" t="s">
        <v>174</v>
      </c>
      <c r="B189" s="42"/>
      <c r="C189" s="27">
        <v>572</v>
      </c>
      <c r="D189" s="27">
        <v>1375</v>
      </c>
      <c r="E189" s="27">
        <v>1251</v>
      </c>
      <c r="F189" s="27">
        <v>1724</v>
      </c>
      <c r="G189" s="27">
        <v>729</v>
      </c>
      <c r="H189" s="27">
        <v>1032</v>
      </c>
      <c r="I189" s="27">
        <v>761</v>
      </c>
    </row>
    <row r="190" spans="1:9" s="16" customFormat="1" ht="11.25" customHeight="1">
      <c r="A190" s="42" t="s">
        <v>175</v>
      </c>
      <c r="B190" s="42"/>
      <c r="C190" s="27">
        <v>21903</v>
      </c>
      <c r="D190" s="27">
        <v>27077</v>
      </c>
      <c r="E190" s="27">
        <v>33034</v>
      </c>
      <c r="F190" s="27">
        <v>23534</v>
      </c>
      <c r="G190" s="27">
        <v>26579</v>
      </c>
      <c r="H190" s="27">
        <v>28857</v>
      </c>
      <c r="I190" s="27">
        <v>28293</v>
      </c>
    </row>
    <row r="191" spans="1:9" s="16" customFormat="1" ht="11.25" customHeight="1">
      <c r="A191" s="42" t="s">
        <v>176</v>
      </c>
      <c r="B191" s="42"/>
      <c r="C191" s="18">
        <v>7696</v>
      </c>
      <c r="D191" s="18">
        <v>7343</v>
      </c>
      <c r="E191" s="18">
        <v>6741</v>
      </c>
      <c r="F191" s="18">
        <v>5195</v>
      </c>
      <c r="G191" s="18">
        <v>4754</v>
      </c>
      <c r="H191" s="18">
        <v>4653</v>
      </c>
      <c r="I191" s="18">
        <v>4688</v>
      </c>
    </row>
    <row r="192" spans="1:9" s="16" customFormat="1" ht="11.25" customHeight="1">
      <c r="A192" s="42" t="s">
        <v>177</v>
      </c>
      <c r="B192" s="42"/>
      <c r="C192" s="27">
        <v>4790</v>
      </c>
      <c r="D192" s="27">
        <v>3798</v>
      </c>
      <c r="E192" s="27">
        <v>2846</v>
      </c>
      <c r="F192" s="27">
        <v>1879</v>
      </c>
      <c r="G192" s="27">
        <v>1978</v>
      </c>
      <c r="H192" s="27">
        <v>2480</v>
      </c>
      <c r="I192" s="27">
        <v>1997</v>
      </c>
    </row>
    <row r="193" spans="1:9" s="16" customFormat="1" ht="11.25" customHeight="1">
      <c r="A193" s="42" t="s">
        <v>178</v>
      </c>
      <c r="B193" s="42"/>
      <c r="C193" s="27">
        <v>140432</v>
      </c>
      <c r="D193" s="27">
        <v>142532</v>
      </c>
      <c r="E193" s="27">
        <v>152553</v>
      </c>
      <c r="F193" s="27">
        <v>136901</v>
      </c>
      <c r="G193" s="27">
        <v>132201</v>
      </c>
      <c r="H193" s="27">
        <v>137967</v>
      </c>
      <c r="I193" s="27">
        <v>139433</v>
      </c>
    </row>
    <row r="194" spans="1:9" s="16" customFormat="1" ht="11.25" customHeight="1">
      <c r="A194" s="42" t="s">
        <v>179</v>
      </c>
      <c r="B194" s="42"/>
      <c r="C194" s="27">
        <v>70260</v>
      </c>
      <c r="D194" s="27">
        <v>60074</v>
      </c>
      <c r="E194" s="27">
        <v>67283</v>
      </c>
      <c r="F194" s="27">
        <v>67437</v>
      </c>
      <c r="G194" s="27">
        <v>64004</v>
      </c>
      <c r="H194" s="27">
        <v>63756</v>
      </c>
      <c r="I194" s="27">
        <v>61326</v>
      </c>
    </row>
    <row r="195" spans="1:9" s="16" customFormat="1" ht="11.25" customHeight="1">
      <c r="A195" s="42" t="s">
        <v>180</v>
      </c>
      <c r="B195" s="42"/>
      <c r="C195" s="27">
        <v>30560</v>
      </c>
      <c r="D195" s="27">
        <v>37294</v>
      </c>
      <c r="E195" s="27">
        <v>36687</v>
      </c>
      <c r="F195" s="27">
        <v>34217</v>
      </c>
      <c r="G195" s="27">
        <v>34527</v>
      </c>
      <c r="H195" s="27">
        <v>32759</v>
      </c>
      <c r="I195" s="27">
        <v>32510</v>
      </c>
    </row>
    <row r="196" spans="1:9" s="16" customFormat="1" ht="11.25" customHeight="1">
      <c r="A196" s="42" t="s">
        <v>181</v>
      </c>
      <c r="B196" s="42"/>
      <c r="C196" s="27">
        <v>6574</v>
      </c>
      <c r="D196" s="27">
        <v>4045</v>
      </c>
      <c r="E196" s="27">
        <v>4574</v>
      </c>
      <c r="F196" s="27">
        <v>4723</v>
      </c>
      <c r="G196" s="27">
        <v>4818</v>
      </c>
      <c r="H196" s="27">
        <v>4729</v>
      </c>
      <c r="I196" s="27">
        <v>3924</v>
      </c>
    </row>
    <row r="197" spans="1:9" s="16" customFormat="1" ht="11.25" customHeight="1">
      <c r="A197" s="42" t="s">
        <v>182</v>
      </c>
      <c r="B197" s="42"/>
      <c r="C197" s="27">
        <v>178034</v>
      </c>
      <c r="D197" s="27">
        <v>165042</v>
      </c>
      <c r="E197" s="27">
        <v>172074</v>
      </c>
      <c r="F197" s="27">
        <v>163895</v>
      </c>
      <c r="G197" s="27">
        <v>155879</v>
      </c>
      <c r="H197" s="27">
        <v>132732</v>
      </c>
      <c r="I197" s="27">
        <v>134394</v>
      </c>
    </row>
    <row r="198" spans="1:9" s="16" customFormat="1" ht="11.25" customHeight="1">
      <c r="A198" s="42" t="s">
        <v>183</v>
      </c>
      <c r="B198" s="42"/>
      <c r="C198" s="27">
        <v>447</v>
      </c>
      <c r="D198" s="27">
        <v>311</v>
      </c>
      <c r="E198" s="27">
        <v>154</v>
      </c>
      <c r="F198" s="27">
        <v>165</v>
      </c>
      <c r="G198" s="27">
        <v>18</v>
      </c>
      <c r="H198" s="27">
        <v>12</v>
      </c>
      <c r="I198" s="27">
        <v>38</v>
      </c>
    </row>
    <row r="199" spans="1:9" s="16" customFormat="1" ht="11.25" customHeight="1">
      <c r="A199" s="42" t="s">
        <v>184</v>
      </c>
      <c r="B199" s="42"/>
      <c r="C199" s="27">
        <v>29911</v>
      </c>
      <c r="D199" s="27">
        <v>32539</v>
      </c>
      <c r="E199" s="27">
        <v>28580</v>
      </c>
      <c r="F199" s="27">
        <v>17433</v>
      </c>
      <c r="G199" s="27">
        <v>17691</v>
      </c>
      <c r="H199" s="27">
        <v>20855</v>
      </c>
      <c r="I199" s="27">
        <v>22283</v>
      </c>
    </row>
    <row r="200" spans="1:9" s="16" customFormat="1" ht="11.25" customHeight="1">
      <c r="A200" s="42" t="s">
        <v>185</v>
      </c>
      <c r="B200" s="42"/>
      <c r="C200" s="27">
        <v>1978</v>
      </c>
      <c r="D200" s="27">
        <v>1540</v>
      </c>
      <c r="E200" s="27">
        <v>2077</v>
      </c>
      <c r="F200" s="27">
        <v>1080</v>
      </c>
      <c r="G200" s="27">
        <v>663</v>
      </c>
      <c r="H200" s="27">
        <v>713</v>
      </c>
      <c r="I200" s="27">
        <v>2199</v>
      </c>
    </row>
    <row r="201" spans="1:9" s="16" customFormat="1" ht="11.25" customHeight="1">
      <c r="A201" s="42" t="s">
        <v>186</v>
      </c>
      <c r="B201" s="42"/>
      <c r="C201" s="27">
        <v>71298</v>
      </c>
      <c r="D201" s="27">
        <v>36386</v>
      </c>
      <c r="E201" s="27">
        <v>34368</v>
      </c>
      <c r="F201" s="27">
        <v>38338</v>
      </c>
      <c r="G201" s="27">
        <v>29622</v>
      </c>
      <c r="H201" s="27">
        <v>29884</v>
      </c>
      <c r="I201" s="27">
        <v>33373</v>
      </c>
    </row>
    <row r="202" spans="1:9" s="16" customFormat="1" ht="11.25" customHeight="1">
      <c r="A202" s="42" t="s">
        <v>187</v>
      </c>
      <c r="B202" s="42"/>
      <c r="C202" s="27">
        <v>518</v>
      </c>
      <c r="D202" s="27">
        <v>1090</v>
      </c>
      <c r="E202" s="27">
        <v>1489</v>
      </c>
      <c r="F202" s="27">
        <v>1480</v>
      </c>
      <c r="G202" s="27">
        <v>1337</v>
      </c>
      <c r="H202" s="27">
        <v>972</v>
      </c>
      <c r="I202" s="27">
        <v>840</v>
      </c>
    </row>
    <row r="203" spans="1:9" s="16" customFormat="1" ht="11.25" customHeight="1">
      <c r="A203" s="42" t="s">
        <v>188</v>
      </c>
      <c r="B203" s="42"/>
      <c r="C203" s="27">
        <v>25489</v>
      </c>
      <c r="D203" s="27">
        <v>25794</v>
      </c>
      <c r="E203" s="27">
        <v>25839</v>
      </c>
      <c r="F203" s="27">
        <v>25519</v>
      </c>
      <c r="G203" s="27">
        <v>19839</v>
      </c>
      <c r="H203" s="27">
        <v>18301</v>
      </c>
      <c r="I203" s="27">
        <v>19426</v>
      </c>
    </row>
    <row r="204" spans="1:9" s="16" customFormat="1" ht="11.25" customHeight="1">
      <c r="A204" s="42" t="s">
        <v>189</v>
      </c>
      <c r="B204" s="42"/>
      <c r="C204" s="27">
        <v>33097</v>
      </c>
      <c r="D204" s="27">
        <v>33958</v>
      </c>
      <c r="E204" s="27">
        <v>38477</v>
      </c>
      <c r="F204" s="27">
        <v>31094</v>
      </c>
      <c r="G204" s="27">
        <v>30735</v>
      </c>
      <c r="H204" s="27">
        <v>26970</v>
      </c>
      <c r="I204" s="27">
        <v>26930</v>
      </c>
    </row>
    <row r="205" spans="1:9" s="16" customFormat="1" ht="11.25" customHeight="1">
      <c r="A205" s="42" t="s">
        <v>190</v>
      </c>
      <c r="B205" s="42"/>
      <c r="C205" s="27">
        <v>73368</v>
      </c>
      <c r="D205" s="27">
        <v>47015</v>
      </c>
      <c r="E205" s="27">
        <v>45375</v>
      </c>
      <c r="F205" s="27">
        <v>44310</v>
      </c>
      <c r="G205" s="27">
        <v>40834</v>
      </c>
      <c r="H205" s="27">
        <v>38133</v>
      </c>
      <c r="I205" s="27">
        <v>32672</v>
      </c>
    </row>
    <row r="206" spans="1:9" s="16" customFormat="1" ht="11.25" customHeight="1">
      <c r="A206" s="42" t="s">
        <v>191</v>
      </c>
      <c r="B206" s="42"/>
      <c r="C206" s="27">
        <v>10564</v>
      </c>
      <c r="D206" s="27">
        <v>11440</v>
      </c>
      <c r="E206" s="27">
        <v>10565</v>
      </c>
      <c r="F206" s="27">
        <v>10947</v>
      </c>
      <c r="G206" s="27">
        <v>7686</v>
      </c>
      <c r="H206" s="27">
        <v>8135</v>
      </c>
      <c r="I206" s="27">
        <v>5140</v>
      </c>
    </row>
    <row r="207" spans="1:9" s="16" customFormat="1" ht="11.25" customHeight="1">
      <c r="A207" s="42" t="s">
        <v>192</v>
      </c>
      <c r="B207" s="42"/>
      <c r="C207" s="27">
        <v>8474</v>
      </c>
      <c r="D207" s="27">
        <v>6861</v>
      </c>
      <c r="E207" s="27">
        <v>7894</v>
      </c>
      <c r="F207" s="27">
        <v>8752</v>
      </c>
      <c r="G207" s="27">
        <v>9519</v>
      </c>
      <c r="H207" s="27">
        <v>8460</v>
      </c>
      <c r="I207" s="27">
        <v>9394</v>
      </c>
    </row>
    <row r="208" spans="1:9" s="16" customFormat="1" ht="11.25" customHeight="1">
      <c r="A208" s="42" t="s">
        <v>193</v>
      </c>
      <c r="B208" s="42"/>
      <c r="C208" s="27">
        <v>2741</v>
      </c>
      <c r="D208" s="27">
        <v>5439</v>
      </c>
      <c r="E208" s="27">
        <v>4023</v>
      </c>
      <c r="F208" s="27">
        <v>2894</v>
      </c>
      <c r="G208" s="27">
        <v>4224</v>
      </c>
      <c r="H208" s="27">
        <v>4314</v>
      </c>
      <c r="I208" s="27">
        <v>3445</v>
      </c>
    </row>
    <row r="209" spans="1:9" s="16" customFormat="1" ht="11.25" customHeight="1">
      <c r="A209" s="42" t="s">
        <v>194</v>
      </c>
      <c r="B209" s="42"/>
      <c r="C209" s="27">
        <v>558803</v>
      </c>
      <c r="D209" s="27">
        <v>604152</v>
      </c>
      <c r="E209" s="27">
        <v>627308</v>
      </c>
      <c r="F209" s="27">
        <v>593706</v>
      </c>
      <c r="G209" s="27">
        <v>619262</v>
      </c>
      <c r="H209" s="27">
        <v>552179</v>
      </c>
      <c r="I209" s="27">
        <v>561079</v>
      </c>
    </row>
    <row r="210" spans="1:9" s="16" customFormat="1" ht="11.25" customHeight="1">
      <c r="A210" s="42" t="s">
        <v>195</v>
      </c>
      <c r="B210" s="42"/>
      <c r="C210" s="27">
        <v>3987</v>
      </c>
      <c r="D210" s="27">
        <v>4710</v>
      </c>
      <c r="E210" s="27">
        <v>3054</v>
      </c>
      <c r="F210" s="27">
        <v>3556</v>
      </c>
      <c r="G210" s="27">
        <v>804</v>
      </c>
      <c r="H210" s="27">
        <v>1675</v>
      </c>
      <c r="I210" s="27">
        <v>2461</v>
      </c>
    </row>
    <row r="211" spans="1:9" s="16" customFormat="1" ht="11.25" customHeight="1">
      <c r="A211" s="42" t="s">
        <v>196</v>
      </c>
      <c r="B211" s="42"/>
      <c r="C211" s="27">
        <v>3640</v>
      </c>
      <c r="D211" s="27">
        <v>3715</v>
      </c>
      <c r="E211" s="27">
        <v>4782</v>
      </c>
      <c r="F211" s="27">
        <v>2267</v>
      </c>
      <c r="G211" s="27">
        <v>2205</v>
      </c>
      <c r="H211" s="27">
        <v>115</v>
      </c>
      <c r="I211" s="27">
        <v>1779</v>
      </c>
    </row>
    <row r="212" spans="1:9" s="16" customFormat="1" ht="11.25" customHeight="1">
      <c r="A212" s="42" t="s">
        <v>197</v>
      </c>
      <c r="B212" s="42"/>
      <c r="C212" s="27">
        <v>47674</v>
      </c>
      <c r="D212" s="27">
        <v>41823</v>
      </c>
      <c r="E212" s="27">
        <v>41409</v>
      </c>
      <c r="F212" s="27">
        <v>41669</v>
      </c>
      <c r="G212" s="27">
        <v>38907</v>
      </c>
      <c r="H212" s="27">
        <v>38572</v>
      </c>
      <c r="I212" s="27">
        <v>36144</v>
      </c>
    </row>
    <row r="213" spans="1:9" s="16" customFormat="1" ht="11.25" customHeight="1">
      <c r="A213" s="43" t="s">
        <v>198</v>
      </c>
      <c r="B213" s="43"/>
      <c r="C213" s="28">
        <v>10719</v>
      </c>
      <c r="D213" s="28">
        <v>14726</v>
      </c>
      <c r="E213" s="28">
        <v>10446</v>
      </c>
      <c r="F213" s="28">
        <v>10198</v>
      </c>
      <c r="G213" s="28">
        <v>9031</v>
      </c>
      <c r="H213" s="28">
        <v>10453</v>
      </c>
      <c r="I213" s="28">
        <v>8575</v>
      </c>
    </row>
    <row r="214" spans="1:9" s="16" customFormat="1" ht="11.25" customHeight="1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s="25" customFormat="1" ht="11.25" customHeight="1">
      <c r="A215" s="45" t="s">
        <v>199</v>
      </c>
      <c r="B215" s="45"/>
      <c r="C215" s="15">
        <f aca="true" t="shared" si="45" ref="C215:I215">SUM(C216:C237)</f>
        <v>202207</v>
      </c>
      <c r="D215" s="15">
        <f t="shared" si="45"/>
        <v>166229</v>
      </c>
      <c r="E215" s="15">
        <f t="shared" si="45"/>
        <v>171332</v>
      </c>
      <c r="F215" s="15">
        <f t="shared" si="45"/>
        <v>161536</v>
      </c>
      <c r="G215" s="15">
        <f t="shared" si="45"/>
        <v>166585</v>
      </c>
      <c r="H215" s="15">
        <f t="shared" si="45"/>
        <v>153992</v>
      </c>
      <c r="I215" s="15">
        <f t="shared" si="45"/>
        <v>146183</v>
      </c>
    </row>
    <row r="216" spans="1:9" s="16" customFormat="1" ht="11.25" customHeight="1">
      <c r="A216" s="42" t="s">
        <v>200</v>
      </c>
      <c r="B216" s="42"/>
      <c r="C216" s="27">
        <v>20908</v>
      </c>
      <c r="D216" s="27">
        <v>15512</v>
      </c>
      <c r="E216" s="27">
        <v>18620</v>
      </c>
      <c r="F216" s="27">
        <v>12591</v>
      </c>
      <c r="G216" s="27">
        <v>13631</v>
      </c>
      <c r="H216" s="27">
        <v>14222</v>
      </c>
      <c r="I216" s="27">
        <v>12158</v>
      </c>
    </row>
    <row r="217" spans="1:9" s="16" customFormat="1" ht="11.25" customHeight="1">
      <c r="A217" s="42" t="s">
        <v>201</v>
      </c>
      <c r="B217" s="42"/>
      <c r="C217" s="27">
        <v>39541</v>
      </c>
      <c r="D217" s="27">
        <v>27001</v>
      </c>
      <c r="E217" s="27">
        <v>29347</v>
      </c>
      <c r="F217" s="27">
        <v>29870</v>
      </c>
      <c r="G217" s="27">
        <v>31705</v>
      </c>
      <c r="H217" s="27">
        <v>30855</v>
      </c>
      <c r="I217" s="27">
        <v>30663</v>
      </c>
    </row>
    <row r="218" spans="1:9" s="16" customFormat="1" ht="11.25" customHeight="1">
      <c r="A218" s="42" t="s">
        <v>202</v>
      </c>
      <c r="B218" s="42"/>
      <c r="C218" s="27">
        <v>5698</v>
      </c>
      <c r="D218" s="27">
        <v>5727</v>
      </c>
      <c r="E218" s="27">
        <v>5379</v>
      </c>
      <c r="F218" s="27">
        <v>4819</v>
      </c>
      <c r="G218" s="27">
        <v>4724</v>
      </c>
      <c r="H218" s="27">
        <v>4627</v>
      </c>
      <c r="I218" s="27">
        <v>4527</v>
      </c>
    </row>
    <row r="219" spans="1:9" s="16" customFormat="1" ht="11.25" customHeight="1">
      <c r="A219" s="42" t="s">
        <v>203</v>
      </c>
      <c r="B219" s="42"/>
      <c r="C219" s="27">
        <v>5865</v>
      </c>
      <c r="D219" s="27">
        <v>4320</v>
      </c>
      <c r="E219" s="27">
        <v>6755</v>
      </c>
      <c r="F219" s="27">
        <v>6566</v>
      </c>
      <c r="G219" s="27">
        <v>7042</v>
      </c>
      <c r="H219" s="27">
        <v>4314</v>
      </c>
      <c r="I219" s="27">
        <v>5954</v>
      </c>
    </row>
    <row r="220" spans="1:9" s="16" customFormat="1" ht="11.25" customHeight="1">
      <c r="A220" s="42" t="s">
        <v>204</v>
      </c>
      <c r="B220" s="42"/>
      <c r="C220" s="27">
        <v>1256</v>
      </c>
      <c r="D220" s="27">
        <v>598</v>
      </c>
      <c r="E220" s="27">
        <v>804</v>
      </c>
      <c r="F220" s="27">
        <v>696</v>
      </c>
      <c r="G220" s="27">
        <v>890</v>
      </c>
      <c r="H220" s="27">
        <v>1005</v>
      </c>
      <c r="I220" s="27">
        <v>813</v>
      </c>
    </row>
    <row r="221" spans="1:9" s="16" customFormat="1" ht="11.25" customHeight="1">
      <c r="A221" s="42" t="s">
        <v>205</v>
      </c>
      <c r="B221" s="42"/>
      <c r="C221" s="27">
        <v>3505</v>
      </c>
      <c r="D221" s="27">
        <v>1578</v>
      </c>
      <c r="E221" s="27">
        <v>2423</v>
      </c>
      <c r="F221" s="27">
        <v>2112</v>
      </c>
      <c r="G221" s="27">
        <v>2370</v>
      </c>
      <c r="H221" s="27">
        <v>2077</v>
      </c>
      <c r="I221" s="27">
        <v>1792</v>
      </c>
    </row>
    <row r="222" spans="1:9" s="16" customFormat="1" ht="11.25" customHeight="1">
      <c r="A222" s="42" t="s">
        <v>206</v>
      </c>
      <c r="B222" s="42"/>
      <c r="C222" s="27">
        <v>887</v>
      </c>
      <c r="D222" s="27">
        <v>386</v>
      </c>
      <c r="E222" s="27">
        <v>603</v>
      </c>
      <c r="F222" s="27">
        <v>635</v>
      </c>
      <c r="G222" s="27">
        <v>406</v>
      </c>
      <c r="H222" s="27">
        <v>478</v>
      </c>
      <c r="I222" s="27">
        <v>366</v>
      </c>
    </row>
    <row r="223" spans="1:9" s="16" customFormat="1" ht="11.25" customHeight="1">
      <c r="A223" s="42" t="s">
        <v>207</v>
      </c>
      <c r="B223" s="42"/>
      <c r="C223" s="27">
        <v>4777</v>
      </c>
      <c r="D223" s="27">
        <v>4161</v>
      </c>
      <c r="E223" s="27">
        <v>3736</v>
      </c>
      <c r="F223" s="27">
        <v>4337</v>
      </c>
      <c r="G223" s="27">
        <v>3782</v>
      </c>
      <c r="H223" s="27">
        <v>4054</v>
      </c>
      <c r="I223" s="27">
        <v>3313</v>
      </c>
    </row>
    <row r="224" spans="1:9" s="16" customFormat="1" ht="11.25" customHeight="1">
      <c r="A224" s="42" t="s">
        <v>208</v>
      </c>
      <c r="B224" s="42"/>
      <c r="C224" s="27">
        <v>2891</v>
      </c>
      <c r="D224" s="27">
        <v>2956</v>
      </c>
      <c r="E224" s="27">
        <v>2358</v>
      </c>
      <c r="F224" s="27">
        <v>1991</v>
      </c>
      <c r="G224" s="27">
        <v>1369</v>
      </c>
      <c r="H224" s="27">
        <v>1260</v>
      </c>
      <c r="I224" s="27">
        <v>1366</v>
      </c>
    </row>
    <row r="225" spans="1:9" s="16" customFormat="1" ht="11.25" customHeight="1">
      <c r="A225" s="42" t="s">
        <v>209</v>
      </c>
      <c r="B225" s="42"/>
      <c r="C225" s="27">
        <v>4843</v>
      </c>
      <c r="D225" s="27">
        <v>4746</v>
      </c>
      <c r="E225" s="27">
        <v>7271</v>
      </c>
      <c r="F225" s="27">
        <v>7654</v>
      </c>
      <c r="G225" s="27">
        <v>7656</v>
      </c>
      <c r="H225" s="27">
        <v>6625</v>
      </c>
      <c r="I225" s="27">
        <v>5508</v>
      </c>
    </row>
    <row r="226" spans="1:9" s="16" customFormat="1" ht="11.25" customHeight="1">
      <c r="A226" s="42" t="s">
        <v>210</v>
      </c>
      <c r="B226" s="42"/>
      <c r="C226" s="27">
        <v>2143</v>
      </c>
      <c r="D226" s="27">
        <v>1187</v>
      </c>
      <c r="E226" s="27">
        <v>1231</v>
      </c>
      <c r="F226" s="27">
        <v>1746</v>
      </c>
      <c r="G226" s="27">
        <v>1778</v>
      </c>
      <c r="H226" s="27">
        <v>1626</v>
      </c>
      <c r="I226" s="27">
        <v>914</v>
      </c>
    </row>
    <row r="227" spans="1:9" s="16" customFormat="1" ht="11.25" customHeight="1">
      <c r="A227" s="42" t="s">
        <v>211</v>
      </c>
      <c r="B227" s="42"/>
      <c r="C227" s="27">
        <v>1208</v>
      </c>
      <c r="D227" s="27">
        <v>774</v>
      </c>
      <c r="E227" s="27">
        <v>1113</v>
      </c>
      <c r="F227" s="27">
        <v>856</v>
      </c>
      <c r="G227" s="27">
        <v>779</v>
      </c>
      <c r="H227" s="27">
        <v>497</v>
      </c>
      <c r="I227" s="27">
        <v>446</v>
      </c>
    </row>
    <row r="228" spans="1:9" s="16" customFormat="1" ht="11.25" customHeight="1">
      <c r="A228" s="42" t="s">
        <v>212</v>
      </c>
      <c r="B228" s="42"/>
      <c r="C228" s="27">
        <v>2284</v>
      </c>
      <c r="D228" s="27">
        <v>1955</v>
      </c>
      <c r="E228" s="27">
        <v>1815</v>
      </c>
      <c r="F228" s="27">
        <v>1615</v>
      </c>
      <c r="G228" s="27">
        <v>2474</v>
      </c>
      <c r="H228" s="27">
        <v>2807</v>
      </c>
      <c r="I228" s="27">
        <v>1587</v>
      </c>
    </row>
    <row r="229" spans="1:9" s="16" customFormat="1" ht="11.25" customHeight="1">
      <c r="A229" s="42" t="s">
        <v>213</v>
      </c>
      <c r="B229" s="42"/>
      <c r="C229" s="27">
        <v>67289</v>
      </c>
      <c r="D229" s="27">
        <v>62380</v>
      </c>
      <c r="E229" s="27">
        <v>55326</v>
      </c>
      <c r="F229" s="27">
        <v>53742</v>
      </c>
      <c r="G229" s="27">
        <v>55931</v>
      </c>
      <c r="H229" s="27">
        <v>49857</v>
      </c>
      <c r="I229" s="27">
        <v>53944</v>
      </c>
    </row>
    <row r="230" spans="1:9" s="16" customFormat="1" ht="11.25" customHeight="1">
      <c r="A230" s="42" t="s">
        <v>214</v>
      </c>
      <c r="B230" s="42"/>
      <c r="C230" s="27">
        <v>1757</v>
      </c>
      <c r="D230" s="27">
        <v>815</v>
      </c>
      <c r="E230" s="27">
        <v>1340</v>
      </c>
      <c r="F230" s="27">
        <v>493</v>
      </c>
      <c r="G230" s="27">
        <v>700</v>
      </c>
      <c r="H230" s="27">
        <v>701</v>
      </c>
      <c r="I230" s="27">
        <v>98</v>
      </c>
    </row>
    <row r="231" spans="1:9" s="16" customFormat="1" ht="11.25" customHeight="1">
      <c r="A231" s="42" t="s">
        <v>215</v>
      </c>
      <c r="B231" s="42"/>
      <c r="C231" s="27">
        <v>3918</v>
      </c>
      <c r="D231" s="27">
        <v>2755</v>
      </c>
      <c r="E231" s="27">
        <v>2195</v>
      </c>
      <c r="F231" s="27">
        <v>2298</v>
      </c>
      <c r="G231" s="27">
        <v>2194</v>
      </c>
      <c r="H231" s="27">
        <v>1988</v>
      </c>
      <c r="I231" s="27">
        <v>1207</v>
      </c>
    </row>
    <row r="232" spans="1:9" s="16" customFormat="1" ht="11.25" customHeight="1">
      <c r="A232" s="42" t="s">
        <v>216</v>
      </c>
      <c r="B232" s="42"/>
      <c r="C232" s="27">
        <v>16685</v>
      </c>
      <c r="D232" s="27">
        <v>12014</v>
      </c>
      <c r="E232" s="27">
        <v>12271</v>
      </c>
      <c r="F232" s="27">
        <v>12900</v>
      </c>
      <c r="G232" s="27">
        <v>12253</v>
      </c>
      <c r="H232" s="27">
        <v>11550</v>
      </c>
      <c r="I232" s="27">
        <v>10773</v>
      </c>
    </row>
    <row r="233" spans="1:9" s="16" customFormat="1" ht="11.25" customHeight="1">
      <c r="A233" s="42" t="s">
        <v>217</v>
      </c>
      <c r="B233" s="42"/>
      <c r="C233" s="27">
        <v>2668</v>
      </c>
      <c r="D233" s="27">
        <v>2207</v>
      </c>
      <c r="E233" s="27">
        <v>2067</v>
      </c>
      <c r="F233" s="27">
        <v>1663</v>
      </c>
      <c r="G233" s="27">
        <v>2362</v>
      </c>
      <c r="H233" s="27">
        <v>2474</v>
      </c>
      <c r="I233" s="27">
        <v>1166</v>
      </c>
    </row>
    <row r="234" spans="1:9" s="16" customFormat="1" ht="11.25" customHeight="1">
      <c r="A234" s="42" t="s">
        <v>218</v>
      </c>
      <c r="B234" s="42"/>
      <c r="C234" s="27">
        <v>3967</v>
      </c>
      <c r="D234" s="27">
        <v>3053</v>
      </c>
      <c r="E234" s="27">
        <v>4055</v>
      </c>
      <c r="F234" s="27">
        <v>4277</v>
      </c>
      <c r="G234" s="27">
        <v>2691</v>
      </c>
      <c r="H234" s="27">
        <v>2545</v>
      </c>
      <c r="I234" s="27">
        <v>1109</v>
      </c>
    </row>
    <row r="235" spans="1:9" s="16" customFormat="1" ht="11.25" customHeight="1">
      <c r="A235" s="42" t="s">
        <v>219</v>
      </c>
      <c r="B235" s="42"/>
      <c r="C235" s="27">
        <v>1611</v>
      </c>
      <c r="D235" s="27">
        <v>4334</v>
      </c>
      <c r="E235" s="27">
        <v>3514</v>
      </c>
      <c r="F235" s="27">
        <v>2219</v>
      </c>
      <c r="G235" s="27">
        <v>3697</v>
      </c>
      <c r="H235" s="27">
        <v>2608</v>
      </c>
      <c r="I235" s="27">
        <v>2140</v>
      </c>
    </row>
    <row r="236" spans="1:9" s="16" customFormat="1" ht="11.25" customHeight="1">
      <c r="A236" s="42" t="s">
        <v>220</v>
      </c>
      <c r="B236" s="42"/>
      <c r="C236" s="27">
        <v>2872</v>
      </c>
      <c r="D236" s="27">
        <v>3529</v>
      </c>
      <c r="E236" s="27">
        <v>4503</v>
      </c>
      <c r="F236" s="27">
        <v>4227</v>
      </c>
      <c r="G236" s="27">
        <v>4492</v>
      </c>
      <c r="H236" s="27">
        <v>3575</v>
      </c>
      <c r="I236" s="27">
        <v>3967</v>
      </c>
    </row>
    <row r="237" spans="1:9" s="16" customFormat="1" ht="11.25" customHeight="1">
      <c r="A237" s="43" t="s">
        <v>221</v>
      </c>
      <c r="B237" s="43"/>
      <c r="C237" s="28">
        <v>5634</v>
      </c>
      <c r="D237" s="28">
        <v>4241</v>
      </c>
      <c r="E237" s="28">
        <v>4606</v>
      </c>
      <c r="F237" s="28">
        <v>4229</v>
      </c>
      <c r="G237" s="28">
        <v>3659</v>
      </c>
      <c r="H237" s="28">
        <v>4247</v>
      </c>
      <c r="I237" s="28">
        <v>2372</v>
      </c>
    </row>
    <row r="238" spans="1:9" s="16" customFormat="1" ht="11.25" customHeight="1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s="25" customFormat="1" ht="11.25" customHeight="1">
      <c r="A239" s="45" t="s">
        <v>222</v>
      </c>
      <c r="B239" s="45"/>
      <c r="C239" s="15">
        <f aca="true" t="shared" si="46" ref="C239:I239">SUM(C240:C258)</f>
        <v>43222</v>
      </c>
      <c r="D239" s="15">
        <f t="shared" si="46"/>
        <v>53676</v>
      </c>
      <c r="E239" s="15">
        <f t="shared" si="46"/>
        <v>63506</v>
      </c>
      <c r="F239" s="15">
        <f t="shared" si="46"/>
        <v>50643</v>
      </c>
      <c r="G239" s="15">
        <f t="shared" si="46"/>
        <v>47544</v>
      </c>
      <c r="H239" s="15">
        <f t="shared" si="46"/>
        <v>71686</v>
      </c>
      <c r="I239" s="15">
        <f t="shared" si="46"/>
        <v>64845</v>
      </c>
    </row>
    <row r="240" spans="1:9" s="16" customFormat="1" ht="11.25" customHeight="1">
      <c r="A240" s="42" t="s">
        <v>223</v>
      </c>
      <c r="B240" s="42"/>
      <c r="C240" s="27">
        <v>1237</v>
      </c>
      <c r="D240" s="27">
        <v>1240</v>
      </c>
      <c r="E240" s="27">
        <v>1008</v>
      </c>
      <c r="F240" s="27">
        <v>616</v>
      </c>
      <c r="G240" s="27">
        <v>795</v>
      </c>
      <c r="H240" s="27">
        <v>997</v>
      </c>
      <c r="I240" s="27">
        <v>1554</v>
      </c>
    </row>
    <row r="241" spans="1:9" s="16" customFormat="1" ht="11.25" customHeight="1">
      <c r="A241" s="42" t="s">
        <v>224</v>
      </c>
      <c r="B241" s="42"/>
      <c r="C241" s="27">
        <v>23603</v>
      </c>
      <c r="D241" s="27">
        <v>24804</v>
      </c>
      <c r="E241" s="27">
        <v>29697</v>
      </c>
      <c r="F241" s="27">
        <v>27607</v>
      </c>
      <c r="G241" s="27">
        <v>27614</v>
      </c>
      <c r="H241" s="27">
        <v>36715</v>
      </c>
      <c r="I241" s="27">
        <v>34587</v>
      </c>
    </row>
    <row r="242" spans="1:9" s="16" customFormat="1" ht="11.25" customHeight="1">
      <c r="A242" s="42" t="s">
        <v>225</v>
      </c>
      <c r="B242" s="42"/>
      <c r="C242" s="27">
        <v>2972</v>
      </c>
      <c r="D242" s="27">
        <v>197</v>
      </c>
      <c r="E242" s="27">
        <v>1148</v>
      </c>
      <c r="F242" s="27">
        <v>1341</v>
      </c>
      <c r="G242" s="27">
        <v>1237</v>
      </c>
      <c r="H242" s="27">
        <v>4266</v>
      </c>
      <c r="I242" s="27">
        <v>4718</v>
      </c>
    </row>
    <row r="243" spans="1:9" s="16" customFormat="1" ht="11.25" customHeight="1">
      <c r="A243" s="42" t="s">
        <v>226</v>
      </c>
      <c r="B243" s="42"/>
      <c r="C243" s="27">
        <v>1459</v>
      </c>
      <c r="D243" s="27">
        <v>1568</v>
      </c>
      <c r="E243" s="27">
        <v>1064</v>
      </c>
      <c r="F243" s="27">
        <v>844</v>
      </c>
      <c r="G243" s="27">
        <v>565</v>
      </c>
      <c r="H243" s="27">
        <v>639</v>
      </c>
      <c r="I243" s="27">
        <v>632</v>
      </c>
    </row>
    <row r="244" spans="1:9" s="16" customFormat="1" ht="11.25" customHeight="1">
      <c r="A244" s="42" t="s">
        <v>227</v>
      </c>
      <c r="B244" s="42"/>
      <c r="C244" s="27">
        <v>1757</v>
      </c>
      <c r="D244" s="27">
        <v>545</v>
      </c>
      <c r="E244" s="27">
        <v>930</v>
      </c>
      <c r="F244" s="27">
        <v>670</v>
      </c>
      <c r="G244" s="27">
        <v>78</v>
      </c>
      <c r="H244" s="27">
        <v>687</v>
      </c>
      <c r="I244" s="27">
        <v>94</v>
      </c>
    </row>
    <row r="245" spans="1:9" s="16" customFormat="1" ht="11.25" customHeight="1">
      <c r="A245" s="42" t="s">
        <v>228</v>
      </c>
      <c r="B245" s="42"/>
      <c r="C245" s="27">
        <v>64</v>
      </c>
      <c r="D245" s="27">
        <v>14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</row>
    <row r="246" spans="1:9" s="16" customFormat="1" ht="11.25" customHeight="1">
      <c r="A246" s="42" t="s">
        <v>229</v>
      </c>
      <c r="B246" s="42"/>
      <c r="C246" s="27">
        <v>689</v>
      </c>
      <c r="D246" s="27">
        <v>458</v>
      </c>
      <c r="E246" s="27">
        <v>230</v>
      </c>
      <c r="F246" s="27">
        <v>196</v>
      </c>
      <c r="G246" s="27">
        <v>35</v>
      </c>
      <c r="H246" s="27">
        <v>0</v>
      </c>
      <c r="I246" s="27">
        <v>0</v>
      </c>
    </row>
    <row r="247" spans="1:9" s="16" customFormat="1" ht="11.25" customHeight="1">
      <c r="A247" s="42" t="s">
        <v>230</v>
      </c>
      <c r="B247" s="42"/>
      <c r="C247" s="27">
        <v>2780</v>
      </c>
      <c r="D247" s="27">
        <v>16217</v>
      </c>
      <c r="E247" s="27">
        <v>21783</v>
      </c>
      <c r="F247" s="27">
        <v>10827</v>
      </c>
      <c r="G247" s="27">
        <v>9975</v>
      </c>
      <c r="H247" s="27">
        <v>19245</v>
      </c>
      <c r="I247" s="27">
        <v>16702</v>
      </c>
    </row>
    <row r="248" spans="1:9" s="16" customFormat="1" ht="11.25" customHeight="1">
      <c r="A248" s="42" t="s">
        <v>231</v>
      </c>
      <c r="B248" s="42"/>
      <c r="C248" s="27">
        <v>566</v>
      </c>
      <c r="D248" s="27">
        <v>235</v>
      </c>
      <c r="E248" s="27">
        <v>270</v>
      </c>
      <c r="F248" s="27">
        <v>135</v>
      </c>
      <c r="G248" s="27">
        <v>1406</v>
      </c>
      <c r="H248" s="27">
        <v>1697</v>
      </c>
      <c r="I248" s="27">
        <v>168</v>
      </c>
    </row>
    <row r="249" spans="1:9" s="16" customFormat="1" ht="11.25" customHeight="1">
      <c r="A249" s="42" t="s">
        <v>232</v>
      </c>
      <c r="B249" s="42"/>
      <c r="C249" s="27">
        <v>403</v>
      </c>
      <c r="D249" s="27">
        <v>1050</v>
      </c>
      <c r="E249" s="27">
        <v>1238</v>
      </c>
      <c r="F249" s="27">
        <v>862</v>
      </c>
      <c r="G249" s="27">
        <v>235</v>
      </c>
      <c r="H249" s="27">
        <v>1234</v>
      </c>
      <c r="I249" s="27">
        <v>1155</v>
      </c>
    </row>
    <row r="250" spans="1:9" s="16" customFormat="1" ht="11.25" customHeight="1">
      <c r="A250" s="42" t="s">
        <v>233</v>
      </c>
      <c r="B250" s="42"/>
      <c r="C250" s="27">
        <v>90</v>
      </c>
      <c r="D250" s="27">
        <v>68</v>
      </c>
      <c r="E250" s="27">
        <v>39</v>
      </c>
      <c r="F250" s="27">
        <v>40</v>
      </c>
      <c r="G250" s="27">
        <v>115</v>
      </c>
      <c r="H250" s="27">
        <v>16</v>
      </c>
      <c r="I250" s="27">
        <v>46</v>
      </c>
    </row>
    <row r="251" spans="1:9" s="16" customFormat="1" ht="11.25" customHeight="1">
      <c r="A251" s="42" t="s">
        <v>234</v>
      </c>
      <c r="B251" s="42"/>
      <c r="C251" s="27">
        <v>672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</row>
    <row r="252" spans="1:9" s="16" customFormat="1" ht="11.25" customHeight="1">
      <c r="A252" s="42" t="s">
        <v>235</v>
      </c>
      <c r="B252" s="42"/>
      <c r="C252" s="27">
        <v>1682</v>
      </c>
      <c r="D252" s="27">
        <v>1819</v>
      </c>
      <c r="E252" s="27">
        <v>1229</v>
      </c>
      <c r="F252" s="27">
        <v>1513</v>
      </c>
      <c r="G252" s="27">
        <v>1194</v>
      </c>
      <c r="H252" s="27">
        <v>1190</v>
      </c>
      <c r="I252" s="27">
        <v>848</v>
      </c>
    </row>
    <row r="253" spans="1:9" s="16" customFormat="1" ht="11.25" customHeight="1">
      <c r="A253" s="42" t="s">
        <v>236</v>
      </c>
      <c r="B253" s="42"/>
      <c r="C253" s="27">
        <v>1614</v>
      </c>
      <c r="D253" s="27">
        <v>1357</v>
      </c>
      <c r="E253" s="27">
        <v>1188</v>
      </c>
      <c r="F253" s="27">
        <v>1189</v>
      </c>
      <c r="G253" s="27">
        <v>1059</v>
      </c>
      <c r="H253" s="27">
        <v>1253</v>
      </c>
      <c r="I253" s="27">
        <v>1062</v>
      </c>
    </row>
    <row r="254" spans="1:9" s="16" customFormat="1" ht="11.25" customHeight="1">
      <c r="A254" s="42" t="s">
        <v>237</v>
      </c>
      <c r="B254" s="42"/>
      <c r="C254" s="27">
        <v>178</v>
      </c>
      <c r="D254" s="27">
        <v>301</v>
      </c>
      <c r="E254" s="27">
        <v>766</v>
      </c>
      <c r="F254" s="27">
        <v>365</v>
      </c>
      <c r="G254" s="27">
        <v>284</v>
      </c>
      <c r="H254" s="27">
        <v>331</v>
      </c>
      <c r="I254" s="27">
        <v>350</v>
      </c>
    </row>
    <row r="255" spans="1:9" s="16" customFormat="1" ht="11.25" customHeight="1">
      <c r="A255" s="42" t="s">
        <v>238</v>
      </c>
      <c r="B255" s="42"/>
      <c r="C255" s="27">
        <v>292</v>
      </c>
      <c r="D255" s="27">
        <v>154</v>
      </c>
      <c r="E255" s="27">
        <v>155</v>
      </c>
      <c r="F255" s="27">
        <v>152</v>
      </c>
      <c r="G255" s="27">
        <v>208</v>
      </c>
      <c r="H255" s="27">
        <v>152</v>
      </c>
      <c r="I255" s="27">
        <v>111</v>
      </c>
    </row>
    <row r="256" spans="1:9" s="16" customFormat="1" ht="11.25" customHeight="1">
      <c r="A256" s="42" t="s">
        <v>239</v>
      </c>
      <c r="B256" s="42"/>
      <c r="C256" s="27">
        <v>988</v>
      </c>
      <c r="D256" s="27">
        <v>958</v>
      </c>
      <c r="E256" s="27">
        <v>649</v>
      </c>
      <c r="F256" s="27">
        <v>960</v>
      </c>
      <c r="G256" s="27">
        <v>636</v>
      </c>
      <c r="H256" s="27">
        <v>740</v>
      </c>
      <c r="I256" s="27">
        <v>366</v>
      </c>
    </row>
    <row r="257" spans="1:9" s="16" customFormat="1" ht="11.25" customHeight="1">
      <c r="A257" s="42" t="s">
        <v>240</v>
      </c>
      <c r="B257" s="42"/>
      <c r="C257" s="27">
        <v>868</v>
      </c>
      <c r="D257" s="27">
        <v>1184</v>
      </c>
      <c r="E257" s="27">
        <v>1105</v>
      </c>
      <c r="F257" s="27">
        <v>398</v>
      </c>
      <c r="G257" s="27">
        <v>462</v>
      </c>
      <c r="H257" s="27">
        <v>610</v>
      </c>
      <c r="I257" s="27">
        <v>777</v>
      </c>
    </row>
    <row r="258" spans="1:9" s="16" customFormat="1" ht="11.25" customHeight="1">
      <c r="A258" s="43" t="s">
        <v>241</v>
      </c>
      <c r="B258" s="43"/>
      <c r="C258" s="28">
        <v>1308</v>
      </c>
      <c r="D258" s="28">
        <v>1507</v>
      </c>
      <c r="E258" s="28">
        <v>1007</v>
      </c>
      <c r="F258" s="28">
        <v>2928</v>
      </c>
      <c r="G258" s="28">
        <v>1646</v>
      </c>
      <c r="H258" s="28">
        <v>1914</v>
      </c>
      <c r="I258" s="28">
        <v>1675</v>
      </c>
    </row>
    <row r="259" spans="1:9" s="16" customFormat="1" ht="11.25" customHeight="1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s="25" customFormat="1" ht="11.25" customHeight="1">
      <c r="A260" s="45" t="s">
        <v>242</v>
      </c>
      <c r="B260" s="45"/>
      <c r="C260" s="15">
        <f aca="true" t="shared" si="47" ref="C260:I260">SUM(C261:C266)</f>
        <v>16369</v>
      </c>
      <c r="D260" s="15">
        <f t="shared" si="47"/>
        <v>12093</v>
      </c>
      <c r="E260" s="15">
        <f t="shared" si="47"/>
        <v>15474</v>
      </c>
      <c r="F260" s="15">
        <f t="shared" si="47"/>
        <v>16621</v>
      </c>
      <c r="G260" s="15">
        <f t="shared" si="47"/>
        <v>20397</v>
      </c>
      <c r="H260" s="15">
        <f t="shared" si="47"/>
        <v>14308</v>
      </c>
      <c r="I260" s="15">
        <f t="shared" si="47"/>
        <v>15466</v>
      </c>
    </row>
    <row r="261" spans="1:9" s="16" customFormat="1" ht="11.25" customHeight="1">
      <c r="A261" s="42" t="s">
        <v>243</v>
      </c>
      <c r="B261" s="42"/>
      <c r="C261" s="27">
        <v>3941</v>
      </c>
      <c r="D261" s="27">
        <v>3598</v>
      </c>
      <c r="E261" s="27">
        <v>2765</v>
      </c>
      <c r="F261" s="27">
        <v>4832</v>
      </c>
      <c r="G261" s="27">
        <v>4580</v>
      </c>
      <c r="H261" s="27">
        <v>2363</v>
      </c>
      <c r="I261" s="27">
        <v>2184</v>
      </c>
    </row>
    <row r="262" spans="1:9" s="16" customFormat="1" ht="11.25" customHeight="1">
      <c r="A262" s="42" t="s">
        <v>244</v>
      </c>
      <c r="B262" s="42"/>
      <c r="C262" s="27">
        <v>8223</v>
      </c>
      <c r="D262" s="27">
        <v>6347</v>
      </c>
      <c r="E262" s="27">
        <v>10097</v>
      </c>
      <c r="F262" s="27">
        <v>10652</v>
      </c>
      <c r="G262" s="27">
        <v>11620</v>
      </c>
      <c r="H262" s="27">
        <v>8525</v>
      </c>
      <c r="I262" s="27">
        <v>9734</v>
      </c>
    </row>
    <row r="263" spans="1:9" s="16" customFormat="1" ht="11.25" customHeight="1">
      <c r="A263" s="42" t="s">
        <v>245</v>
      </c>
      <c r="B263" s="42"/>
      <c r="C263" s="27">
        <v>54</v>
      </c>
      <c r="D263" s="27">
        <v>19</v>
      </c>
      <c r="E263" s="27">
        <v>10</v>
      </c>
      <c r="F263" s="27">
        <v>0</v>
      </c>
      <c r="G263" s="27">
        <v>0</v>
      </c>
      <c r="H263" s="27">
        <v>28</v>
      </c>
      <c r="I263" s="27">
        <v>38</v>
      </c>
    </row>
    <row r="264" spans="1:9" s="16" customFormat="1" ht="11.25" customHeight="1">
      <c r="A264" s="42" t="s">
        <v>246</v>
      </c>
      <c r="B264" s="42"/>
      <c r="C264" s="27">
        <v>95</v>
      </c>
      <c r="D264" s="27">
        <v>220</v>
      </c>
      <c r="E264" s="27">
        <v>182</v>
      </c>
      <c r="F264" s="27">
        <v>169</v>
      </c>
      <c r="G264" s="27">
        <v>191</v>
      </c>
      <c r="H264" s="27">
        <v>85</v>
      </c>
      <c r="I264" s="27">
        <v>167</v>
      </c>
    </row>
    <row r="265" spans="1:9" s="16" customFormat="1" ht="11.25" customHeight="1">
      <c r="A265" s="42" t="s">
        <v>247</v>
      </c>
      <c r="B265" s="42"/>
      <c r="C265" s="27">
        <v>3996</v>
      </c>
      <c r="D265" s="27">
        <v>1909</v>
      </c>
      <c r="E265" s="27">
        <v>2420</v>
      </c>
      <c r="F265" s="27">
        <v>898</v>
      </c>
      <c r="G265" s="27">
        <v>4006</v>
      </c>
      <c r="H265" s="27">
        <v>3307</v>
      </c>
      <c r="I265" s="27">
        <v>3343</v>
      </c>
    </row>
    <row r="266" spans="1:9" s="16" customFormat="1" ht="11.25" customHeight="1">
      <c r="A266" s="43" t="s">
        <v>248</v>
      </c>
      <c r="B266" s="43"/>
      <c r="C266" s="28">
        <v>60</v>
      </c>
      <c r="D266" s="28">
        <v>0</v>
      </c>
      <c r="E266" s="28">
        <v>0</v>
      </c>
      <c r="F266" s="28">
        <v>70</v>
      </c>
      <c r="G266" s="28">
        <v>0</v>
      </c>
      <c r="H266" s="28">
        <v>0</v>
      </c>
      <c r="I266" s="28">
        <v>0</v>
      </c>
    </row>
    <row r="267" spans="1:9" s="16" customFormat="1" ht="11.25" customHeight="1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s="25" customFormat="1" ht="11.25" customHeight="1">
      <c r="A268" s="45" t="s">
        <v>249</v>
      </c>
      <c r="B268" s="45"/>
      <c r="C268" s="15">
        <f aca="true" t="shared" si="48" ref="C268:I268">SUM(C269:C285)</f>
        <v>81638</v>
      </c>
      <c r="D268" s="15">
        <f t="shared" si="48"/>
        <v>73034</v>
      </c>
      <c r="E268" s="15">
        <f t="shared" si="48"/>
        <v>67892</v>
      </c>
      <c r="F268" s="15">
        <f t="shared" si="48"/>
        <v>74952</v>
      </c>
      <c r="G268" s="15">
        <f t="shared" si="48"/>
        <v>50507</v>
      </c>
      <c r="H268" s="15">
        <f t="shared" si="48"/>
        <v>67345</v>
      </c>
      <c r="I268" s="15">
        <f t="shared" si="48"/>
        <v>76476</v>
      </c>
    </row>
    <row r="269" spans="1:9" s="16" customFormat="1" ht="11.25" customHeight="1">
      <c r="A269" s="42" t="s">
        <v>250</v>
      </c>
      <c r="B269" s="42"/>
      <c r="C269" s="27">
        <v>11964</v>
      </c>
      <c r="D269" s="27">
        <v>11773</v>
      </c>
      <c r="E269" s="27">
        <v>12822</v>
      </c>
      <c r="F269" s="27">
        <v>12785</v>
      </c>
      <c r="G269" s="27">
        <v>8958</v>
      </c>
      <c r="H269" s="27">
        <v>12221</v>
      </c>
      <c r="I269" s="27">
        <v>14921</v>
      </c>
    </row>
    <row r="270" spans="1:9" s="16" customFormat="1" ht="11.25" customHeight="1">
      <c r="A270" s="42" t="s">
        <v>251</v>
      </c>
      <c r="B270" s="42"/>
      <c r="C270" s="27">
        <v>9749</v>
      </c>
      <c r="D270" s="27">
        <v>8965</v>
      </c>
      <c r="E270" s="27">
        <v>9105</v>
      </c>
      <c r="F270" s="27">
        <v>6936</v>
      </c>
      <c r="G270" s="27">
        <v>9640</v>
      </c>
      <c r="H270" s="27">
        <v>8334</v>
      </c>
      <c r="I270" s="27">
        <v>8160</v>
      </c>
    </row>
    <row r="271" spans="1:9" s="16" customFormat="1" ht="11.25" customHeight="1">
      <c r="A271" s="42" t="s">
        <v>252</v>
      </c>
      <c r="B271" s="42"/>
      <c r="C271" s="27">
        <v>46</v>
      </c>
      <c r="D271" s="27">
        <v>57</v>
      </c>
      <c r="E271" s="27">
        <v>43</v>
      </c>
      <c r="F271" s="27">
        <v>70</v>
      </c>
      <c r="G271" s="27">
        <v>96</v>
      </c>
      <c r="H271" s="27">
        <v>348</v>
      </c>
      <c r="I271" s="27">
        <v>366</v>
      </c>
    </row>
    <row r="272" spans="1:9" s="16" customFormat="1" ht="11.25" customHeight="1">
      <c r="A272" s="42" t="s">
        <v>253</v>
      </c>
      <c r="B272" s="42"/>
      <c r="C272" s="27">
        <v>2017</v>
      </c>
      <c r="D272" s="27">
        <v>1702</v>
      </c>
      <c r="E272" s="27">
        <v>1328</v>
      </c>
      <c r="F272" s="27">
        <v>4072</v>
      </c>
      <c r="G272" s="27">
        <v>3947</v>
      </c>
      <c r="H272" s="27">
        <v>3026</v>
      </c>
      <c r="I272" s="27">
        <v>3268</v>
      </c>
    </row>
    <row r="273" spans="1:9" s="16" customFormat="1" ht="11.25" customHeight="1">
      <c r="A273" s="42" t="s">
        <v>254</v>
      </c>
      <c r="B273" s="42"/>
      <c r="C273" s="27">
        <v>531</v>
      </c>
      <c r="D273" s="27">
        <v>941</v>
      </c>
      <c r="E273" s="27">
        <v>689</v>
      </c>
      <c r="F273" s="27">
        <v>776</v>
      </c>
      <c r="G273" s="27">
        <v>555</v>
      </c>
      <c r="H273" s="27">
        <v>1113</v>
      </c>
      <c r="I273" s="27">
        <v>1292</v>
      </c>
    </row>
    <row r="274" spans="1:9" s="16" customFormat="1" ht="11.25" customHeight="1">
      <c r="A274" s="42" t="s">
        <v>255</v>
      </c>
      <c r="B274" s="42"/>
      <c r="C274" s="27">
        <v>754</v>
      </c>
      <c r="D274" s="27">
        <v>2351</v>
      </c>
      <c r="E274" s="27">
        <v>1630</v>
      </c>
      <c r="F274" s="27">
        <v>1903</v>
      </c>
      <c r="G274" s="27">
        <v>2148</v>
      </c>
      <c r="H274" s="27">
        <v>2178</v>
      </c>
      <c r="I274" s="27">
        <v>2784</v>
      </c>
    </row>
    <row r="275" spans="1:9" s="16" customFormat="1" ht="11.25" customHeight="1">
      <c r="A275" s="42" t="s">
        <v>256</v>
      </c>
      <c r="B275" s="42"/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96</v>
      </c>
      <c r="I275" s="27">
        <v>96</v>
      </c>
    </row>
    <row r="276" spans="1:9" s="16" customFormat="1" ht="11.25" customHeight="1">
      <c r="A276" s="42" t="s">
        <v>257</v>
      </c>
      <c r="B276" s="42"/>
      <c r="C276" s="27">
        <v>4533</v>
      </c>
      <c r="D276" s="27">
        <v>6990</v>
      </c>
      <c r="E276" s="27">
        <v>6297</v>
      </c>
      <c r="F276" s="27">
        <v>6869</v>
      </c>
      <c r="G276" s="27">
        <v>4836</v>
      </c>
      <c r="H276" s="27">
        <v>6592</v>
      </c>
      <c r="I276" s="27">
        <v>8517</v>
      </c>
    </row>
    <row r="277" spans="1:9" s="16" customFormat="1" ht="11.25" customHeight="1">
      <c r="A277" s="42" t="s">
        <v>258</v>
      </c>
      <c r="B277" s="42"/>
      <c r="C277" s="27">
        <v>12743</v>
      </c>
      <c r="D277" s="27">
        <v>5315</v>
      </c>
      <c r="E277" s="27">
        <v>3700</v>
      </c>
      <c r="F277" s="27">
        <v>2700</v>
      </c>
      <c r="G277" s="27">
        <v>2704</v>
      </c>
      <c r="H277" s="27">
        <v>2486</v>
      </c>
      <c r="I277" s="27">
        <v>2365</v>
      </c>
    </row>
    <row r="278" spans="1:9" s="16" customFormat="1" ht="11.25" customHeight="1">
      <c r="A278" s="42" t="s">
        <v>259</v>
      </c>
      <c r="B278" s="42"/>
      <c r="C278" s="27">
        <v>519</v>
      </c>
      <c r="D278" s="27">
        <v>409</v>
      </c>
      <c r="E278" s="27">
        <v>305</v>
      </c>
      <c r="F278" s="27">
        <v>111</v>
      </c>
      <c r="G278" s="27">
        <v>161</v>
      </c>
      <c r="H278" s="27">
        <v>360</v>
      </c>
      <c r="I278" s="27">
        <v>402</v>
      </c>
    </row>
    <row r="279" spans="1:9" s="16" customFormat="1" ht="11.25" customHeight="1">
      <c r="A279" s="42" t="s">
        <v>260</v>
      </c>
      <c r="B279" s="42"/>
      <c r="C279" s="27">
        <v>813</v>
      </c>
      <c r="D279" s="27">
        <v>1009</v>
      </c>
      <c r="E279" s="27">
        <v>2141</v>
      </c>
      <c r="F279" s="27">
        <v>3473</v>
      </c>
      <c r="G279" s="27">
        <v>2673</v>
      </c>
      <c r="H279" s="27">
        <v>3080</v>
      </c>
      <c r="I279" s="27">
        <v>3294</v>
      </c>
    </row>
    <row r="280" spans="1:9" s="16" customFormat="1" ht="11.25" customHeight="1">
      <c r="A280" s="42" t="s">
        <v>261</v>
      </c>
      <c r="B280" s="42"/>
      <c r="C280" s="27">
        <v>90</v>
      </c>
      <c r="D280" s="27">
        <v>82</v>
      </c>
      <c r="E280" s="27">
        <v>96</v>
      </c>
      <c r="F280" s="27">
        <v>87</v>
      </c>
      <c r="G280" s="27">
        <v>72</v>
      </c>
      <c r="H280" s="27">
        <v>222</v>
      </c>
      <c r="I280" s="27">
        <v>240</v>
      </c>
    </row>
    <row r="281" spans="1:9" s="16" customFormat="1" ht="11.25" customHeight="1">
      <c r="A281" s="42" t="s">
        <v>262</v>
      </c>
      <c r="B281" s="42"/>
      <c r="C281" s="27">
        <v>35960</v>
      </c>
      <c r="D281" s="27">
        <v>32723</v>
      </c>
      <c r="E281" s="27">
        <v>28699</v>
      </c>
      <c r="F281" s="27">
        <v>33608</v>
      </c>
      <c r="G281" s="27">
        <v>12337</v>
      </c>
      <c r="H281" s="27">
        <v>24758</v>
      </c>
      <c r="I281" s="27">
        <v>27420</v>
      </c>
    </row>
    <row r="282" spans="1:9" s="16" customFormat="1" ht="11.25" customHeight="1">
      <c r="A282" s="42" t="s">
        <v>263</v>
      </c>
      <c r="B282" s="42"/>
      <c r="C282" s="27">
        <v>1245</v>
      </c>
      <c r="D282" s="27">
        <v>514</v>
      </c>
      <c r="E282" s="27">
        <v>314</v>
      </c>
      <c r="F282" s="27">
        <v>398</v>
      </c>
      <c r="G282" s="27">
        <v>539</v>
      </c>
      <c r="H282" s="27">
        <v>774</v>
      </c>
      <c r="I282" s="27">
        <v>886</v>
      </c>
    </row>
    <row r="283" spans="1:9" s="16" customFormat="1" ht="11.25" customHeight="1">
      <c r="A283" s="42" t="s">
        <v>264</v>
      </c>
      <c r="B283" s="42"/>
      <c r="C283" s="27">
        <v>225</v>
      </c>
      <c r="D283" s="27">
        <v>2</v>
      </c>
      <c r="E283" s="27">
        <v>20</v>
      </c>
      <c r="F283" s="27">
        <v>422</v>
      </c>
      <c r="G283" s="27">
        <v>571</v>
      </c>
      <c r="H283" s="27">
        <v>528</v>
      </c>
      <c r="I283" s="27">
        <v>564</v>
      </c>
    </row>
    <row r="284" spans="1:9" s="16" customFormat="1" ht="11.25" customHeight="1">
      <c r="A284" s="42" t="s">
        <v>265</v>
      </c>
      <c r="B284" s="42"/>
      <c r="C284" s="27">
        <v>409</v>
      </c>
      <c r="D284" s="27">
        <v>14</v>
      </c>
      <c r="E284" s="27">
        <v>285</v>
      </c>
      <c r="F284" s="27">
        <v>377</v>
      </c>
      <c r="G284" s="27">
        <v>763</v>
      </c>
      <c r="H284" s="27">
        <v>769</v>
      </c>
      <c r="I284" s="27">
        <v>925</v>
      </c>
    </row>
    <row r="285" spans="1:9" s="16" customFormat="1" ht="11.25" customHeight="1">
      <c r="A285" s="43" t="s">
        <v>266</v>
      </c>
      <c r="B285" s="43"/>
      <c r="C285" s="28">
        <v>40</v>
      </c>
      <c r="D285" s="28">
        <v>187</v>
      </c>
      <c r="E285" s="28">
        <v>418</v>
      </c>
      <c r="F285" s="28">
        <v>365</v>
      </c>
      <c r="G285" s="28">
        <v>507</v>
      </c>
      <c r="H285" s="28">
        <v>460</v>
      </c>
      <c r="I285" s="28">
        <v>976</v>
      </c>
    </row>
    <row r="286" spans="1:9" s="16" customFormat="1" ht="11.25" customHeight="1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s="25" customFormat="1" ht="11.25" customHeight="1">
      <c r="A287" s="45" t="s">
        <v>267</v>
      </c>
      <c r="B287" s="45"/>
      <c r="C287" s="15">
        <f aca="true" t="shared" si="49" ref="C287:I287">SUM(C288:C308)</f>
        <v>116945</v>
      </c>
      <c r="D287" s="15">
        <f t="shared" si="49"/>
        <v>118921</v>
      </c>
      <c r="E287" s="15">
        <f t="shared" si="49"/>
        <v>122966</v>
      </c>
      <c r="F287" s="15">
        <f t="shared" si="49"/>
        <v>112322</v>
      </c>
      <c r="G287" s="15">
        <f t="shared" si="49"/>
        <v>81531</v>
      </c>
      <c r="H287" s="15">
        <f t="shared" si="49"/>
        <v>97525</v>
      </c>
      <c r="I287" s="15">
        <f t="shared" si="49"/>
        <v>98260</v>
      </c>
    </row>
    <row r="288" spans="1:9" s="16" customFormat="1" ht="11.25" customHeight="1">
      <c r="A288" s="42" t="s">
        <v>268</v>
      </c>
      <c r="B288" s="42"/>
      <c r="C288" s="27">
        <v>16364</v>
      </c>
      <c r="D288" s="27">
        <v>29119</v>
      </c>
      <c r="E288" s="27">
        <v>30251</v>
      </c>
      <c r="F288" s="27">
        <v>30608</v>
      </c>
      <c r="G288" s="27">
        <v>21053</v>
      </c>
      <c r="H288" s="27">
        <v>20389</v>
      </c>
      <c r="I288" s="27">
        <v>25587</v>
      </c>
    </row>
    <row r="289" spans="1:9" s="16" customFormat="1" ht="11.25" customHeight="1">
      <c r="A289" s="42" t="s">
        <v>269</v>
      </c>
      <c r="B289" s="42"/>
      <c r="C289" s="27">
        <v>572</v>
      </c>
      <c r="D289" s="27">
        <v>94</v>
      </c>
      <c r="E289" s="27">
        <v>259</v>
      </c>
      <c r="F289" s="27">
        <v>70</v>
      </c>
      <c r="G289" s="27">
        <v>100</v>
      </c>
      <c r="H289" s="27">
        <v>48</v>
      </c>
      <c r="I289" s="27">
        <v>40</v>
      </c>
    </row>
    <row r="290" spans="1:9" s="16" customFormat="1" ht="11.25" customHeight="1">
      <c r="A290" s="42" t="s">
        <v>270</v>
      </c>
      <c r="B290" s="42"/>
      <c r="C290" s="27">
        <v>11985</v>
      </c>
      <c r="D290" s="27">
        <v>14433</v>
      </c>
      <c r="E290" s="27">
        <v>11940</v>
      </c>
      <c r="F290" s="27">
        <v>10007</v>
      </c>
      <c r="G290" s="27">
        <v>11672</v>
      </c>
      <c r="H290" s="27">
        <v>11154</v>
      </c>
      <c r="I290" s="27">
        <v>11025</v>
      </c>
    </row>
    <row r="291" spans="1:9" s="16" customFormat="1" ht="11.25" customHeight="1">
      <c r="A291" s="42" t="s">
        <v>271</v>
      </c>
      <c r="B291" s="42"/>
      <c r="C291" s="27">
        <v>7153</v>
      </c>
      <c r="D291" s="27">
        <v>8</v>
      </c>
      <c r="E291" s="27">
        <v>1958</v>
      </c>
      <c r="F291" s="27">
        <v>464</v>
      </c>
      <c r="G291" s="27">
        <v>0</v>
      </c>
      <c r="H291" s="27">
        <v>138</v>
      </c>
      <c r="I291" s="27">
        <v>264</v>
      </c>
    </row>
    <row r="292" spans="1:9" s="16" customFormat="1" ht="11.25" customHeight="1">
      <c r="A292" s="42" t="s">
        <v>272</v>
      </c>
      <c r="B292" s="42"/>
      <c r="C292" s="27">
        <v>816</v>
      </c>
      <c r="D292" s="27">
        <v>403</v>
      </c>
      <c r="E292" s="27">
        <v>273</v>
      </c>
      <c r="F292" s="27">
        <v>349</v>
      </c>
      <c r="G292" s="27">
        <v>157</v>
      </c>
      <c r="H292" s="27">
        <v>199</v>
      </c>
      <c r="I292" s="27">
        <v>168</v>
      </c>
    </row>
    <row r="293" spans="1:9" s="16" customFormat="1" ht="11.25" customHeight="1">
      <c r="A293" s="42" t="s">
        <v>273</v>
      </c>
      <c r="B293" s="42"/>
      <c r="C293" s="27">
        <v>6351</v>
      </c>
      <c r="D293" s="27">
        <v>9694</v>
      </c>
      <c r="E293" s="27">
        <v>10216</v>
      </c>
      <c r="F293" s="27">
        <v>8766</v>
      </c>
      <c r="G293" s="27">
        <v>4086</v>
      </c>
      <c r="H293" s="27">
        <v>10141</v>
      </c>
      <c r="I293" s="27">
        <v>9581</v>
      </c>
    </row>
    <row r="294" spans="1:9" s="16" customFormat="1" ht="11.25" customHeight="1">
      <c r="A294" s="42" t="s">
        <v>274</v>
      </c>
      <c r="B294" s="42"/>
      <c r="C294" s="27">
        <v>6871</v>
      </c>
      <c r="D294" s="27">
        <v>3962</v>
      </c>
      <c r="E294" s="27">
        <v>4776</v>
      </c>
      <c r="F294" s="27">
        <v>1998</v>
      </c>
      <c r="G294" s="27">
        <v>1379</v>
      </c>
      <c r="H294" s="27">
        <v>2285</v>
      </c>
      <c r="I294" s="27">
        <v>1144</v>
      </c>
    </row>
    <row r="295" spans="1:9" s="16" customFormat="1" ht="11.25" customHeight="1">
      <c r="A295" s="42" t="s">
        <v>275</v>
      </c>
      <c r="B295" s="42"/>
      <c r="C295" s="27">
        <v>167</v>
      </c>
      <c r="D295" s="27">
        <v>287</v>
      </c>
      <c r="E295" s="27">
        <v>445</v>
      </c>
      <c r="F295" s="27">
        <v>236</v>
      </c>
      <c r="G295" s="27">
        <v>414</v>
      </c>
      <c r="H295" s="27">
        <v>116</v>
      </c>
      <c r="I295" s="27">
        <v>0</v>
      </c>
    </row>
    <row r="296" spans="1:9" s="16" customFormat="1" ht="11.25" customHeight="1">
      <c r="A296" s="42" t="s">
        <v>276</v>
      </c>
      <c r="B296" s="42"/>
      <c r="C296" s="27">
        <v>6135</v>
      </c>
      <c r="D296" s="27">
        <v>6256</v>
      </c>
      <c r="E296" s="27">
        <v>5311</v>
      </c>
      <c r="F296" s="27">
        <v>6239</v>
      </c>
      <c r="G296" s="27">
        <v>5774</v>
      </c>
      <c r="H296" s="27">
        <v>5837</v>
      </c>
      <c r="I296" s="27">
        <v>5028</v>
      </c>
    </row>
    <row r="297" spans="1:9" s="16" customFormat="1" ht="11.25" customHeight="1">
      <c r="A297" s="42" t="s">
        <v>277</v>
      </c>
      <c r="B297" s="42"/>
      <c r="C297" s="27">
        <v>3969</v>
      </c>
      <c r="D297" s="27">
        <v>4009</v>
      </c>
      <c r="E297" s="27">
        <v>3276</v>
      </c>
      <c r="F297" s="27">
        <v>3546</v>
      </c>
      <c r="G297" s="27">
        <v>3576</v>
      </c>
      <c r="H297" s="27">
        <v>3798</v>
      </c>
      <c r="I297" s="27">
        <v>3913</v>
      </c>
    </row>
    <row r="298" spans="1:9" s="16" customFormat="1" ht="11.25" customHeight="1">
      <c r="A298" s="42" t="s">
        <v>278</v>
      </c>
      <c r="B298" s="42"/>
      <c r="C298" s="27">
        <v>6052</v>
      </c>
      <c r="D298" s="27">
        <v>4698</v>
      </c>
      <c r="E298" s="27">
        <v>4551</v>
      </c>
      <c r="F298" s="27">
        <v>3772</v>
      </c>
      <c r="G298" s="27">
        <v>3249</v>
      </c>
      <c r="H298" s="27">
        <v>3975</v>
      </c>
      <c r="I298" s="27">
        <v>681</v>
      </c>
    </row>
    <row r="299" spans="1:9" s="16" customFormat="1" ht="11.25" customHeight="1">
      <c r="A299" s="42" t="s">
        <v>279</v>
      </c>
      <c r="B299" s="42"/>
      <c r="C299" s="27">
        <v>123</v>
      </c>
      <c r="D299" s="27">
        <v>1078</v>
      </c>
      <c r="E299" s="27">
        <v>1096</v>
      </c>
      <c r="F299" s="27">
        <v>1230</v>
      </c>
      <c r="G299" s="27">
        <v>1447</v>
      </c>
      <c r="H299" s="27">
        <v>1173</v>
      </c>
      <c r="I299" s="27">
        <v>798</v>
      </c>
    </row>
    <row r="300" spans="1:9" s="16" customFormat="1" ht="11.25" customHeight="1">
      <c r="A300" s="42" t="s">
        <v>280</v>
      </c>
      <c r="B300" s="42"/>
      <c r="C300" s="27">
        <v>428</v>
      </c>
      <c r="D300" s="27">
        <v>0</v>
      </c>
      <c r="E300" s="27">
        <v>14</v>
      </c>
      <c r="F300" s="27">
        <v>0</v>
      </c>
      <c r="G300" s="27">
        <v>0</v>
      </c>
      <c r="H300" s="27">
        <v>0</v>
      </c>
      <c r="I300" s="27">
        <v>0</v>
      </c>
    </row>
    <row r="301" spans="1:9" s="16" customFormat="1" ht="11.25" customHeight="1">
      <c r="A301" s="42" t="s">
        <v>281</v>
      </c>
      <c r="B301" s="42"/>
      <c r="C301" s="27">
        <v>304</v>
      </c>
      <c r="D301" s="27">
        <v>124</v>
      </c>
      <c r="E301" s="27">
        <v>144</v>
      </c>
      <c r="F301" s="27">
        <v>63</v>
      </c>
      <c r="G301" s="27">
        <v>70</v>
      </c>
      <c r="H301" s="27">
        <v>14</v>
      </c>
      <c r="I301" s="27">
        <v>16</v>
      </c>
    </row>
    <row r="302" spans="1:9" s="16" customFormat="1" ht="11.25" customHeight="1">
      <c r="A302" s="42" t="s">
        <v>282</v>
      </c>
      <c r="B302" s="42"/>
      <c r="C302" s="27">
        <v>1099</v>
      </c>
      <c r="D302" s="27">
        <v>875</v>
      </c>
      <c r="E302" s="27">
        <v>736</v>
      </c>
      <c r="F302" s="27">
        <v>751</v>
      </c>
      <c r="G302" s="27">
        <v>717</v>
      </c>
      <c r="H302" s="27">
        <v>776</v>
      </c>
      <c r="I302" s="27">
        <v>528</v>
      </c>
    </row>
    <row r="303" spans="1:9" s="16" customFormat="1" ht="11.25" customHeight="1">
      <c r="A303" s="42" t="s">
        <v>283</v>
      </c>
      <c r="B303" s="42"/>
      <c r="C303" s="27">
        <v>44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</row>
    <row r="304" spans="1:9" s="16" customFormat="1" ht="11.25" customHeight="1">
      <c r="A304" s="42" t="s">
        <v>284</v>
      </c>
      <c r="B304" s="42"/>
      <c r="C304" s="27">
        <v>84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</row>
    <row r="305" spans="1:9" s="16" customFormat="1" ht="11.25" customHeight="1">
      <c r="A305" s="42" t="s">
        <v>285</v>
      </c>
      <c r="B305" s="42"/>
      <c r="C305" s="27">
        <v>20411</v>
      </c>
      <c r="D305" s="27">
        <v>19492</v>
      </c>
      <c r="E305" s="27">
        <v>20695</v>
      </c>
      <c r="F305" s="27">
        <v>20313</v>
      </c>
      <c r="G305" s="27">
        <v>13599</v>
      </c>
      <c r="H305" s="27">
        <v>15532</v>
      </c>
      <c r="I305" s="27">
        <v>16517</v>
      </c>
    </row>
    <row r="306" spans="1:9" s="16" customFormat="1" ht="11.25" customHeight="1">
      <c r="A306" s="42" t="s">
        <v>286</v>
      </c>
      <c r="B306" s="42"/>
      <c r="C306" s="27">
        <v>24351</v>
      </c>
      <c r="D306" s="27">
        <v>23591</v>
      </c>
      <c r="E306" s="27">
        <v>26406</v>
      </c>
      <c r="F306" s="27">
        <v>23362</v>
      </c>
      <c r="G306" s="27">
        <v>14154</v>
      </c>
      <c r="H306" s="27">
        <v>21866</v>
      </c>
      <c r="I306" s="27">
        <v>22725</v>
      </c>
    </row>
    <row r="307" spans="1:9" s="16" customFormat="1" ht="11.25" customHeight="1">
      <c r="A307" s="42" t="s">
        <v>287</v>
      </c>
      <c r="B307" s="42"/>
      <c r="C307" s="27">
        <v>2131</v>
      </c>
      <c r="D307" s="27">
        <v>577</v>
      </c>
      <c r="E307" s="27">
        <v>355</v>
      </c>
      <c r="F307" s="27">
        <v>359</v>
      </c>
      <c r="G307" s="27">
        <v>84</v>
      </c>
      <c r="H307" s="27">
        <v>84</v>
      </c>
      <c r="I307" s="27">
        <v>188</v>
      </c>
    </row>
    <row r="308" spans="1:9" s="16" customFormat="1" ht="11.25" customHeight="1">
      <c r="A308" s="43" t="s">
        <v>288</v>
      </c>
      <c r="B308" s="43"/>
      <c r="C308" s="28">
        <v>1535</v>
      </c>
      <c r="D308" s="28">
        <v>221</v>
      </c>
      <c r="E308" s="28">
        <v>264</v>
      </c>
      <c r="F308" s="28">
        <v>189</v>
      </c>
      <c r="G308" s="28">
        <v>0</v>
      </c>
      <c r="H308" s="28">
        <v>0</v>
      </c>
      <c r="I308" s="28">
        <v>57</v>
      </c>
    </row>
    <row r="309" spans="1:9" s="16" customFormat="1" ht="11.25" customHeight="1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s="16" customFormat="1" ht="11.25" customHeight="1">
      <c r="A310" s="41" t="s">
        <v>289</v>
      </c>
      <c r="B310" s="41"/>
      <c r="C310" s="26">
        <f aca="true" t="shared" si="50" ref="C310:I310">SUM(C311:C318)</f>
        <v>3053020</v>
      </c>
      <c r="D310" s="26">
        <f t="shared" si="50"/>
        <v>2720039</v>
      </c>
      <c r="E310" s="26">
        <f t="shared" si="50"/>
        <v>2796831</v>
      </c>
      <c r="F310" s="26">
        <f t="shared" si="50"/>
        <v>2610851</v>
      </c>
      <c r="G310" s="26">
        <f t="shared" si="50"/>
        <v>2505880</v>
      </c>
      <c r="H310" s="26">
        <f t="shared" si="50"/>
        <v>2446315</v>
      </c>
      <c r="I310" s="26">
        <f t="shared" si="50"/>
        <v>2417845</v>
      </c>
    </row>
    <row r="311" spans="1:9" s="16" customFormat="1" ht="11.25" customHeight="1">
      <c r="A311" s="42" t="s">
        <v>290</v>
      </c>
      <c r="B311" s="42"/>
      <c r="C311" s="18">
        <f aca="true" t="shared" si="51" ref="C311:I311">SUM(C57:C83)</f>
        <v>39496</v>
      </c>
      <c r="D311" s="18">
        <f t="shared" si="51"/>
        <v>36651</v>
      </c>
      <c r="E311" s="18">
        <f t="shared" si="51"/>
        <v>36965</v>
      </c>
      <c r="F311" s="18">
        <f t="shared" si="51"/>
        <v>39065</v>
      </c>
      <c r="G311" s="18">
        <f t="shared" si="51"/>
        <v>39959</v>
      </c>
      <c r="H311" s="18">
        <f t="shared" si="51"/>
        <v>32753</v>
      </c>
      <c r="I311" s="18">
        <f t="shared" si="51"/>
        <v>34942</v>
      </c>
    </row>
    <row r="312" spans="1:9" s="16" customFormat="1" ht="11.25" customHeight="1">
      <c r="A312" s="42" t="s">
        <v>291</v>
      </c>
      <c r="B312" s="42"/>
      <c r="C312" s="18">
        <f aca="true" t="shared" si="52" ref="C312:I312">SUM(C86:C171)</f>
        <v>742103</v>
      </c>
      <c r="D312" s="18">
        <f t="shared" si="52"/>
        <v>601685</v>
      </c>
      <c r="E312" s="18">
        <f t="shared" si="52"/>
        <v>598472</v>
      </c>
      <c r="F312" s="18">
        <f t="shared" si="52"/>
        <v>540302</v>
      </c>
      <c r="G312" s="18">
        <f t="shared" si="52"/>
        <v>525866</v>
      </c>
      <c r="H312" s="18">
        <f t="shared" si="52"/>
        <v>524240</v>
      </c>
      <c r="I312" s="18">
        <f t="shared" si="52"/>
        <v>499897</v>
      </c>
    </row>
    <row r="313" spans="1:9" s="16" customFormat="1" ht="11.25" customHeight="1">
      <c r="A313" s="42" t="s">
        <v>292</v>
      </c>
      <c r="B313" s="42"/>
      <c r="C313" s="18">
        <f aca="true" t="shared" si="53" ref="C313:I313">SUM(C174:C213)</f>
        <v>1811040</v>
      </c>
      <c r="D313" s="18">
        <f t="shared" si="53"/>
        <v>1657750</v>
      </c>
      <c r="E313" s="18">
        <f t="shared" si="53"/>
        <v>1720224</v>
      </c>
      <c r="F313" s="18">
        <f t="shared" si="53"/>
        <v>1615410</v>
      </c>
      <c r="G313" s="18">
        <f t="shared" si="53"/>
        <v>1573491</v>
      </c>
      <c r="H313" s="18">
        <f t="shared" si="53"/>
        <v>1484466</v>
      </c>
      <c r="I313" s="18">
        <f t="shared" si="53"/>
        <v>1481776</v>
      </c>
    </row>
    <row r="314" spans="1:9" s="16" customFormat="1" ht="11.25" customHeight="1">
      <c r="A314" s="42" t="s">
        <v>293</v>
      </c>
      <c r="B314" s="42"/>
      <c r="C314" s="18">
        <f aca="true" t="shared" si="54" ref="C314:I314">SUM(C216:C237)</f>
        <v>202207</v>
      </c>
      <c r="D314" s="18">
        <f t="shared" si="54"/>
        <v>166229</v>
      </c>
      <c r="E314" s="18">
        <f t="shared" si="54"/>
        <v>171332</v>
      </c>
      <c r="F314" s="18">
        <f t="shared" si="54"/>
        <v>161536</v>
      </c>
      <c r="G314" s="18">
        <f t="shared" si="54"/>
        <v>166585</v>
      </c>
      <c r="H314" s="18">
        <f t="shared" si="54"/>
        <v>153992</v>
      </c>
      <c r="I314" s="18">
        <f t="shared" si="54"/>
        <v>146183</v>
      </c>
    </row>
    <row r="315" spans="1:9" s="16" customFormat="1" ht="11.25" customHeight="1">
      <c r="A315" s="42" t="s">
        <v>294</v>
      </c>
      <c r="B315" s="42"/>
      <c r="C315" s="18">
        <f aca="true" t="shared" si="55" ref="C315:I315">SUM(C240:C258)</f>
        <v>43222</v>
      </c>
      <c r="D315" s="18">
        <f t="shared" si="55"/>
        <v>53676</v>
      </c>
      <c r="E315" s="18">
        <f t="shared" si="55"/>
        <v>63506</v>
      </c>
      <c r="F315" s="18">
        <f t="shared" si="55"/>
        <v>50643</v>
      </c>
      <c r="G315" s="18">
        <f t="shared" si="55"/>
        <v>47544</v>
      </c>
      <c r="H315" s="18">
        <f t="shared" si="55"/>
        <v>71686</v>
      </c>
      <c r="I315" s="18">
        <f t="shared" si="55"/>
        <v>64845</v>
      </c>
    </row>
    <row r="316" spans="1:9" s="16" customFormat="1" ht="11.25" customHeight="1">
      <c r="A316" s="42" t="s">
        <v>295</v>
      </c>
      <c r="B316" s="42"/>
      <c r="C316" s="18">
        <f aca="true" t="shared" si="56" ref="C316:I316">SUM(C261:C266)</f>
        <v>16369</v>
      </c>
      <c r="D316" s="18">
        <f t="shared" si="56"/>
        <v>12093</v>
      </c>
      <c r="E316" s="18">
        <f t="shared" si="56"/>
        <v>15474</v>
      </c>
      <c r="F316" s="18">
        <f t="shared" si="56"/>
        <v>16621</v>
      </c>
      <c r="G316" s="18">
        <f t="shared" si="56"/>
        <v>20397</v>
      </c>
      <c r="H316" s="18">
        <f t="shared" si="56"/>
        <v>14308</v>
      </c>
      <c r="I316" s="18">
        <f t="shared" si="56"/>
        <v>15466</v>
      </c>
    </row>
    <row r="317" spans="1:9" s="16" customFormat="1" ht="11.25" customHeight="1">
      <c r="A317" s="42" t="s">
        <v>296</v>
      </c>
      <c r="B317" s="42"/>
      <c r="C317" s="18">
        <f aca="true" t="shared" si="57" ref="C317:I317">SUM(C269:C285)</f>
        <v>81638</v>
      </c>
      <c r="D317" s="18">
        <f t="shared" si="57"/>
        <v>73034</v>
      </c>
      <c r="E317" s="18">
        <f t="shared" si="57"/>
        <v>67892</v>
      </c>
      <c r="F317" s="18">
        <f t="shared" si="57"/>
        <v>74952</v>
      </c>
      <c r="G317" s="18">
        <f t="shared" si="57"/>
        <v>50507</v>
      </c>
      <c r="H317" s="18">
        <f t="shared" si="57"/>
        <v>67345</v>
      </c>
      <c r="I317" s="18">
        <f t="shared" si="57"/>
        <v>76476</v>
      </c>
    </row>
    <row r="318" spans="1:9" s="16" customFormat="1" ht="11.25" customHeight="1">
      <c r="A318" s="46" t="s">
        <v>297</v>
      </c>
      <c r="B318" s="46"/>
      <c r="C318" s="29">
        <f aca="true" t="shared" si="58" ref="C318:I318">SUM(C288:C308)</f>
        <v>116945</v>
      </c>
      <c r="D318" s="29">
        <f t="shared" si="58"/>
        <v>118921</v>
      </c>
      <c r="E318" s="29">
        <f t="shared" si="58"/>
        <v>122966</v>
      </c>
      <c r="F318" s="29">
        <f t="shared" si="58"/>
        <v>112322</v>
      </c>
      <c r="G318" s="29">
        <f t="shared" si="58"/>
        <v>81531</v>
      </c>
      <c r="H318" s="29">
        <f t="shared" si="58"/>
        <v>97525</v>
      </c>
      <c r="I318" s="29">
        <f t="shared" si="58"/>
        <v>98260</v>
      </c>
    </row>
    <row r="319" spans="1:9" s="16" customFormat="1" ht="11.25" customHeight="1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s="16" customFormat="1" ht="11.25" customHeight="1">
      <c r="A320" s="41" t="s">
        <v>298</v>
      </c>
      <c r="B320" s="41"/>
      <c r="C320" s="26">
        <f aca="true" t="shared" si="59" ref="C320:I320">SUM(C321:C324)</f>
        <v>2344833</v>
      </c>
      <c r="D320" s="26">
        <f t="shared" si="59"/>
        <v>2073348</v>
      </c>
      <c r="E320" s="26">
        <f t="shared" si="59"/>
        <v>2181526</v>
      </c>
      <c r="F320" s="26">
        <f t="shared" si="59"/>
        <v>2032137</v>
      </c>
      <c r="G320" s="26">
        <f t="shared" si="59"/>
        <v>1992235</v>
      </c>
      <c r="H320" s="26">
        <f t="shared" si="59"/>
        <v>1906490</v>
      </c>
      <c r="I320" s="26">
        <f t="shared" si="59"/>
        <v>1897412</v>
      </c>
    </row>
    <row r="321" spans="1:9" s="16" customFormat="1" ht="11.25" customHeight="1">
      <c r="A321" s="42" t="s">
        <v>294</v>
      </c>
      <c r="B321" s="42"/>
      <c r="C321" s="18">
        <f aca="true" t="shared" si="60" ref="C321:I321">C240+C241+C242+C243+C244+C245+C246+C247+C249+C252+C253+C256+C258+C262+C181+C254</f>
        <v>49465</v>
      </c>
      <c r="D321" s="18">
        <f t="shared" si="60"/>
        <v>58591</v>
      </c>
      <c r="E321" s="18">
        <f t="shared" si="60"/>
        <v>72356</v>
      </c>
      <c r="F321" s="18">
        <f t="shared" si="60"/>
        <v>60711</v>
      </c>
      <c r="G321" s="18">
        <f t="shared" si="60"/>
        <v>57015</v>
      </c>
      <c r="H321" s="18">
        <f t="shared" si="60"/>
        <v>77818</v>
      </c>
      <c r="I321" s="18">
        <f t="shared" si="60"/>
        <v>73598</v>
      </c>
    </row>
    <row r="322" spans="1:9" s="16" customFormat="1" ht="11.25" customHeight="1">
      <c r="A322" s="42" t="s">
        <v>299</v>
      </c>
      <c r="B322" s="42"/>
      <c r="C322" s="18">
        <f aca="true" t="shared" si="61" ref="C322:I322">C57+C58+C59+C63+C65+C66+C67+C68+C69+C70+C73+C74+C76+C77+C78+C79+C80+C81+C82+C83+C103</f>
        <v>33259</v>
      </c>
      <c r="D322" s="18">
        <f t="shared" si="61"/>
        <v>30682</v>
      </c>
      <c r="E322" s="18">
        <f t="shared" si="61"/>
        <v>30489</v>
      </c>
      <c r="F322" s="18">
        <f t="shared" si="61"/>
        <v>29966</v>
      </c>
      <c r="G322" s="18">
        <f t="shared" si="61"/>
        <v>31999</v>
      </c>
      <c r="H322" s="18">
        <f t="shared" si="61"/>
        <v>27942</v>
      </c>
      <c r="I322" s="18">
        <f t="shared" si="61"/>
        <v>26251</v>
      </c>
    </row>
    <row r="323" spans="1:9" s="16" customFormat="1" ht="11.25" customHeight="1">
      <c r="A323" s="42" t="s">
        <v>292</v>
      </c>
      <c r="B323" s="42"/>
      <c r="C323" s="18">
        <f aca="true" t="shared" si="62" ref="C323:I323">C174+C177+C180+C183+C187+C193+C194+C197+C199+C201+C204+C208+C209+C211+C216+C217+C229+C231+C232+C234+C186+C190+C192+C195</f>
        <v>1616037</v>
      </c>
      <c r="D323" s="18">
        <f t="shared" si="62"/>
        <v>1486529</v>
      </c>
      <c r="E323" s="18">
        <f t="shared" si="62"/>
        <v>1558953</v>
      </c>
      <c r="F323" s="18">
        <f t="shared" si="62"/>
        <v>1467684</v>
      </c>
      <c r="G323" s="18">
        <f t="shared" si="62"/>
        <v>1445970</v>
      </c>
      <c r="H323" s="18">
        <f t="shared" si="62"/>
        <v>1362713</v>
      </c>
      <c r="I323" s="18">
        <f t="shared" si="62"/>
        <v>1374206</v>
      </c>
    </row>
    <row r="324" spans="1:9" s="16" customFormat="1" ht="11.25" customHeight="1">
      <c r="A324" s="43" t="s">
        <v>291</v>
      </c>
      <c r="B324" s="43"/>
      <c r="C324" s="29">
        <f aca="true" t="shared" si="63" ref="C324:I324">+C86+C87+C88+C90+C92+C93+C94+C98+C96+C101+C100+C105+C104+C109+C106+C111+C108+C112+C110+C116+C113+C119+C117+C120+C121+C122+C123+C125+C126+C127+C128+C129+C130+C131+C133+C132+C134+C135+C137+C136+C139+C138+C143+C141+C146+C145+C148+C147+C149+C150+C151+C152+C153+C154+C155+C156+C158+C159+C162+C161+C163+C164+C166+C167+C170+C169+C171</f>
        <v>646072</v>
      </c>
      <c r="D324" s="29">
        <f t="shared" si="63"/>
        <v>497546</v>
      </c>
      <c r="E324" s="29">
        <f t="shared" si="63"/>
        <v>519728</v>
      </c>
      <c r="F324" s="29">
        <f t="shared" si="63"/>
        <v>473776</v>
      </c>
      <c r="G324" s="29">
        <f t="shared" si="63"/>
        <v>457251</v>
      </c>
      <c r="H324" s="29">
        <f t="shared" si="63"/>
        <v>438017</v>
      </c>
      <c r="I324" s="29">
        <f t="shared" si="63"/>
        <v>423357</v>
      </c>
    </row>
    <row r="325" spans="1:9" s="30" customFormat="1" ht="5.25" customHeight="1">
      <c r="A325" s="47"/>
      <c r="B325" s="47"/>
      <c r="C325" s="47"/>
      <c r="D325" s="47"/>
      <c r="E325" s="47"/>
      <c r="F325" s="47"/>
      <c r="G325" s="47"/>
      <c r="H325" s="47"/>
      <c r="I325" s="47"/>
    </row>
    <row r="326" spans="1:9" s="31" customFormat="1" ht="11.25" customHeight="1">
      <c r="A326" s="51" t="s">
        <v>300</v>
      </c>
      <c r="B326" s="51"/>
      <c r="C326" s="51"/>
      <c r="D326" s="51"/>
      <c r="E326" s="51"/>
      <c r="F326" s="51"/>
      <c r="G326" s="51"/>
      <c r="H326" s="51"/>
      <c r="I326" s="51"/>
    </row>
    <row r="327" spans="1:9" s="32" customFormat="1" ht="11.25" customHeight="1">
      <c r="A327" s="48" t="s">
        <v>304</v>
      </c>
      <c r="B327" s="48"/>
      <c r="C327" s="48"/>
      <c r="D327" s="48"/>
      <c r="E327" s="48"/>
      <c r="F327" s="48"/>
      <c r="G327" s="48"/>
      <c r="H327" s="48"/>
      <c r="I327" s="48"/>
    </row>
    <row r="328" spans="1:9" s="30" customFormat="1" ht="5.25" customHeight="1">
      <c r="A328" s="49"/>
      <c r="B328" s="49"/>
      <c r="C328" s="49"/>
      <c r="D328" s="49"/>
      <c r="E328" s="49"/>
      <c r="F328" s="49"/>
      <c r="G328" s="49"/>
      <c r="H328" s="49"/>
      <c r="I328" s="49"/>
    </row>
    <row r="329" spans="1:9" s="31" customFormat="1" ht="11.25" customHeight="1">
      <c r="A329" s="50" t="s">
        <v>301</v>
      </c>
      <c r="B329" s="50"/>
      <c r="C329" s="50"/>
      <c r="D329" s="50"/>
      <c r="E329" s="50"/>
      <c r="F329" s="50"/>
      <c r="G329" s="50"/>
      <c r="H329" s="50"/>
      <c r="I329" s="50"/>
    </row>
    <row r="330" spans="1:9" s="30" customFormat="1" ht="5.25" customHeight="1">
      <c r="A330" s="49"/>
      <c r="B330" s="49"/>
      <c r="C330" s="49"/>
      <c r="D330" s="49"/>
      <c r="E330" s="49"/>
      <c r="F330" s="49"/>
      <c r="G330" s="49"/>
      <c r="H330" s="49"/>
      <c r="I330" s="49"/>
    </row>
    <row r="331" spans="1:9" s="33" customFormat="1" ht="11.25" customHeight="1">
      <c r="A331" s="50" t="s">
        <v>302</v>
      </c>
      <c r="B331" s="50"/>
      <c r="C331" s="50"/>
      <c r="D331" s="50"/>
      <c r="E331" s="50"/>
      <c r="F331" s="50"/>
      <c r="G331" s="50"/>
      <c r="H331" s="50"/>
      <c r="I331" s="50"/>
    </row>
    <row r="332" spans="1:9" s="33" customFormat="1" ht="11.25" customHeight="1">
      <c r="A332" s="50" t="s">
        <v>303</v>
      </c>
      <c r="B332" s="50"/>
      <c r="C332" s="50"/>
      <c r="D332" s="50"/>
      <c r="E332" s="50"/>
      <c r="F332" s="50"/>
      <c r="G332" s="50"/>
      <c r="H332" s="50"/>
      <c r="I332" s="50"/>
    </row>
    <row r="333" spans="1:2" s="30" customFormat="1" ht="5.25" customHeight="1">
      <c r="A333" s="34"/>
      <c r="B333" s="34"/>
    </row>
  </sheetData>
  <sheetProtection/>
  <mergeCells count="298">
    <mergeCell ref="A323:B323"/>
    <mergeCell ref="A324:B324"/>
    <mergeCell ref="A325:I325"/>
    <mergeCell ref="A326:I326"/>
    <mergeCell ref="A331:I331"/>
    <mergeCell ref="A332:I332"/>
    <mergeCell ref="A327:I327"/>
    <mergeCell ref="A328:I328"/>
    <mergeCell ref="A329:I329"/>
    <mergeCell ref="A330:I330"/>
    <mergeCell ref="A316:B316"/>
    <mergeCell ref="A317:B317"/>
    <mergeCell ref="A318:B318"/>
    <mergeCell ref="A320:B320"/>
    <mergeCell ref="A321:B321"/>
    <mergeCell ref="A322:B322"/>
    <mergeCell ref="A310:B310"/>
    <mergeCell ref="A311:B311"/>
    <mergeCell ref="A312:B312"/>
    <mergeCell ref="A313:B313"/>
    <mergeCell ref="A314:B314"/>
    <mergeCell ref="A315:B315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4:B284"/>
    <mergeCell ref="A285:B285"/>
    <mergeCell ref="A287:B287"/>
    <mergeCell ref="A288:B288"/>
    <mergeCell ref="A289:B289"/>
    <mergeCell ref="A290:B290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5:B265"/>
    <mergeCell ref="A266:B266"/>
    <mergeCell ref="A268:B268"/>
    <mergeCell ref="A269:B269"/>
    <mergeCell ref="A270:B270"/>
    <mergeCell ref="A271:B271"/>
    <mergeCell ref="A258:B258"/>
    <mergeCell ref="A260:B260"/>
    <mergeCell ref="A261:B261"/>
    <mergeCell ref="A262:B262"/>
    <mergeCell ref="A263:B263"/>
    <mergeCell ref="A264:B264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3:B233"/>
    <mergeCell ref="A234:B234"/>
    <mergeCell ref="A235:B235"/>
    <mergeCell ref="A236:B236"/>
    <mergeCell ref="A237:B237"/>
    <mergeCell ref="A239:B239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1:B171"/>
    <mergeCell ref="A173:B173"/>
    <mergeCell ref="A174:B174"/>
    <mergeCell ref="A175:B175"/>
    <mergeCell ref="A176:B176"/>
    <mergeCell ref="A177:B177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0:B80"/>
    <mergeCell ref="A81:B81"/>
    <mergeCell ref="A82:B82"/>
    <mergeCell ref="A83:B83"/>
    <mergeCell ref="A85:B85"/>
    <mergeCell ref="A86:B86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42:B42"/>
    <mergeCell ref="A46:B46"/>
    <mergeCell ref="A51:B51"/>
    <mergeCell ref="A52:B52"/>
    <mergeCell ref="A53:B53"/>
    <mergeCell ref="A54:B54"/>
    <mergeCell ref="A31:B31"/>
    <mergeCell ref="A36:B36"/>
    <mergeCell ref="A37:B37"/>
    <mergeCell ref="A38:B38"/>
    <mergeCell ref="A40:B40"/>
    <mergeCell ref="A41:B41"/>
    <mergeCell ref="A21:B21"/>
    <mergeCell ref="A22:B22"/>
    <mergeCell ref="A23:B23"/>
    <mergeCell ref="A24:B24"/>
    <mergeCell ref="A27:B27"/>
    <mergeCell ref="A30:B30"/>
    <mergeCell ref="A7:I7"/>
    <mergeCell ref="A8:B8"/>
    <mergeCell ref="A10:B10"/>
    <mergeCell ref="A11:B11"/>
    <mergeCell ref="A15:B15"/>
    <mergeCell ref="A19:B19"/>
    <mergeCell ref="A1:I1"/>
    <mergeCell ref="A2:I2"/>
    <mergeCell ref="A3:I3"/>
    <mergeCell ref="A4:I4"/>
    <mergeCell ref="A5:B5"/>
    <mergeCell ref="A6:B6"/>
  </mergeCells>
  <printOptions/>
  <pageMargins left="0" right="0" top="0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Pernottamenti nel settore paralberghiero, dal 1993 al 20031</dc:title>
  <dc:subject/>
  <dc:creator>Cavallo Giovanna</dc:creator>
  <cp:keywords/>
  <dc:description/>
  <cp:lastModifiedBy>Nepomuceno Ralf / t000534</cp:lastModifiedBy>
  <cp:lastPrinted>2011-08-22T09:04:23Z</cp:lastPrinted>
  <dcterms:created xsi:type="dcterms:W3CDTF">2000-10-02T13:15:38Z</dcterms:created>
  <dcterms:modified xsi:type="dcterms:W3CDTF">2019-02-12T07:56:54Z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1453133509</vt:i4>
  </property>
  <property fmtid="{D5CDD505-2E9C-101B-9397-08002B2CF9AE}" pid="3" name="_EmailSubject">
    <vt:lpwstr>tabelle</vt:lpwstr>
  </property>
  <property fmtid="{D5CDD505-2E9C-101B-9397-08002B2CF9AE}" pid="4" name="_AuthorEmail">
    <vt:lpwstr>germano.borradori@ti.ch</vt:lpwstr>
  </property>
  <property fmtid="{D5CDD505-2E9C-101B-9397-08002B2CF9AE}" pid="5" name="_AuthorEmailDisplayName">
    <vt:lpwstr>Borradori Germano</vt:lpwstr>
  </property>
  <property fmtid="{D5CDD505-2E9C-101B-9397-08002B2CF9AE}" pid="6" name="_PreviousAdHocReviewCycleID">
    <vt:i4>-1947168764</vt:i4>
  </property>
  <property fmtid="{D5CDD505-2E9C-101B-9397-08002B2CF9AE}" pid="7" name="_ReviewingToolsShownOnce">
    <vt:lpwstr/>
  </property>
</Properties>
</file>