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11 Mobilità e trasporti\"/>
    </mc:Choice>
  </mc:AlternateContent>
  <xr:revisionPtr revIDLastSave="0" documentId="13_ncr:1_{1C8691EB-6F0F-4A51-905F-19935004707D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Distanza" sheetId="2" r:id="rId1"/>
    <sheet name="Durata" sheetId="3" r:id="rId2"/>
    <sheet name="Mezzo trasporto" sheetId="1" r:id="rId3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40" i="3"/>
  <c r="B24" i="3"/>
  <c r="B40" i="2"/>
  <c r="B24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26" i="2"/>
  <c r="A27" i="2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10" i="2"/>
  <c r="B14" i="1"/>
  <c r="B15" i="1"/>
  <c r="B16" i="1"/>
  <c r="B17" i="1"/>
  <c r="B18" i="1"/>
  <c r="B19" i="1"/>
  <c r="B20" i="1"/>
  <c r="B21" i="1"/>
  <c r="B22" i="1"/>
  <c r="B23" i="1"/>
  <c r="B13" i="1"/>
  <c r="B12" i="1"/>
  <c r="B11" i="1"/>
  <c r="B10" i="1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A27" i="3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11" i="3"/>
  <c r="A12" i="3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<sst xmlns="http://schemas.openxmlformats.org/spreadsheetml/2006/main" count="99" uniqueCount="50">
  <si>
    <t>Trasporto pubblico</t>
  </si>
  <si>
    <t>Altri mezzi di trasporto</t>
  </si>
  <si>
    <t>Sconosciuto</t>
  </si>
  <si>
    <t>Svizzera</t>
  </si>
  <si>
    <t>(114)</t>
  </si>
  <si>
    <t>(208)</t>
  </si>
  <si>
    <t>(240)</t>
  </si>
  <si>
    <t>(270)</t>
  </si>
  <si>
    <t>(304)</t>
  </si>
  <si>
    <t>(337)</t>
  </si>
  <si>
    <t>(309)</t>
  </si>
  <si>
    <t>(295)</t>
  </si>
  <si>
    <t>(356)</t>
  </si>
  <si>
    <t>(413)</t>
  </si>
  <si>
    <t>(657)</t>
  </si>
  <si>
    <t>(590)</t>
  </si>
  <si>
    <t>(878)</t>
  </si>
  <si>
    <t>(880)</t>
  </si>
  <si>
    <t>Totale</t>
  </si>
  <si>
    <t>Ticino</t>
  </si>
  <si>
    <t>Avvertenza: a causa di una modifica nel sistema di rilevamento, i dati a partire dal 2018 non sono confrontabili con quelli degli anni precedenti. I risultati tra parentesi sono stimati (meno di 50 osservazioni) e sono da interpretare con precauzione; il simbolo X si riferisce a risultati basati su meno di 5 osservazioni, non pubblicati per motivi legati alla protezione dei dati.</t>
  </si>
  <si>
    <t>Fonte: Rilevazione strutturale, Ufficio federale di statistica, Neuchâtel</t>
  </si>
  <si>
    <t>Avvertenza: a causa di una modifica nel sistema di rilevamento, i dati a partire dal 2018 non sono confrontabili con quelli degli anni precedenti. Dal 2020, nuovo metodo di calcolo della lunghezza del tragitto, i risultati sono solo parzialmente confrontabili con quelli degli anni precedenti. I risultati tra parentesi sono stimati (meno di 50 osservazioni) e sono da interpretare con precauzione; il simbolo X si riferisce a risultati basati su meno di 5 osservazioni, non pubblicati per motivi legati alla protezione dei dati.</t>
  </si>
  <si>
    <t>Avvertenza: a causa di una modifica nel sistema di rilevamento, i dati a partire dal 2018 non sono confrontabili con quelli degli anni precedenti. A partire dal 2013, i valori mancanti o incoerenti vengono imputati. I risultati tra parentesi sono stimati (meno di 50 osservazioni) e sono da interpretare con precauzione; il simbolo X si riferisce a risultati basati su meno di 5 osservazioni, non pubblicati per motivi legati alla protezione dei dati.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</si>
  <si>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Intervallo di confidenza al 95%.</t>
    </r>
  </si>
  <si>
    <t>Ass.</t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</si>
  <si>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>Intervallo di confidenza al 95%.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</si>
  <si>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la distanza percorsa (solo andata, in chilometri), in Svizzera e in Ticino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, dal 2010</t>
    </r>
  </si>
  <si>
    <r>
      <t>IC +/- %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</si>
  <si>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Sono considerati tutti i pendolari, anche quelli di cui non si conosce il tragitto casa-lavoro e quelli che si recano all'estero.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</si>
  <si>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Cantone di residenza; non corrisponde necessariamente a quello di partenza.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</si>
  <si>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la durata del tragitto (solo andata, in minuti), in Svizzera e in Ticino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</si>
  <si>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il mezzo di trasporto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utilizzato (solo andata), in Svizzera e in Ticino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, dal 2010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</si>
  <si>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Cantone di residenza; non corrisponde necessariamente a quello di partenza.</t>
    </r>
  </si>
  <si>
    <t>(806)</t>
  </si>
  <si>
    <r>
      <t>2</t>
    </r>
    <r>
      <rPr>
        <sz val="8"/>
        <color theme="1"/>
        <rFont val="Arial"/>
        <family val="2"/>
      </rPr>
      <t xml:space="preserve">Mezzo di trasporto principale aggregato (v. il Glossario).  </t>
    </r>
  </si>
  <si>
    <t>Meno di 16</t>
  </si>
  <si>
    <t>16-30</t>
  </si>
  <si>
    <t>31-60</t>
  </si>
  <si>
    <t>Più di 60</t>
  </si>
  <si>
    <t>Sconosciuta</t>
  </si>
  <si>
    <t>0-1</t>
  </si>
  <si>
    <t>1,1-5</t>
  </si>
  <si>
    <t>5,1-10</t>
  </si>
  <si>
    <t>10,1-50</t>
  </si>
  <si>
    <t>Più di 50</t>
  </si>
  <si>
    <t>Traffico lento</t>
  </si>
  <si>
    <t>Trasporto privato motorizzato</t>
  </si>
  <si>
    <t>T_110303_22C</t>
  </si>
  <si>
    <t>Ustat, ultima modifica: 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</si>
</sst>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0070C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6" xfId="0" applyFont="1" applyBorder="1" applyAlignment="1">
      <alignment horizontal="left" wrapText="1"/>
    </xf>
    <xf numFmtId="3" fontId="3" fillId="0" borderId="6" xfId="0" applyNumberFormat="1" applyFont="1" applyBorder="1" applyAlignment="1">
      <alignment wrapText="1"/>
    </xf>
    <xf numFmtId="3" fontId="3" fillId="0" borderId="6" xfId="0" applyNumberFormat="1" applyFont="1" applyBorder="1"/>
    <xf numFmtId="164" fontId="3" fillId="0" borderId="6" xfId="0" applyNumberFormat="1" applyFont="1" applyBorder="1"/>
    <xf numFmtId="1" fontId="3" fillId="0" borderId="0" xfId="0" applyNumberFormat="1" applyFont="1"/>
    <xf numFmtId="0" fontId="3" fillId="0" borderId="2" xfId="0" applyFont="1" applyBorder="1" applyAlignment="1">
      <alignment horizontal="left" wrapText="1"/>
    </xf>
    <xf numFmtId="3" fontId="3" fillId="0" borderId="2" xfId="0" applyNumberFormat="1" applyFont="1" applyBorder="1" applyAlignment="1">
      <alignment wrapText="1"/>
    </xf>
    <xf numFmtId="3" fontId="3" fillId="0" borderId="2" xfId="0" applyNumberFormat="1" applyFont="1" applyBorder="1"/>
    <xf numFmtId="164" fontId="3" fillId="0" borderId="2" xfId="0" applyNumberFormat="1" applyFont="1" applyBorder="1"/>
    <xf numFmtId="2" fontId="3" fillId="0" borderId="0" xfId="0" applyNumberFormat="1" applyFont="1"/>
    <xf numFmtId="1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7" fillId="0" borderId="0" xfId="0" applyFont="1"/>
    <xf numFmtId="0" fontId="5" fillId="0" borderId="4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164" fontId="3" fillId="0" borderId="6" xfId="0" applyNumberFormat="1" applyFont="1" applyBorder="1" applyAlignment="1">
      <alignment horizontal="right"/>
    </xf>
    <xf numFmtId="3" fontId="6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3" fontId="1" fillId="0" borderId="0" xfId="0" applyNumberFormat="1" applyFont="1"/>
    <xf numFmtId="3" fontId="3" fillId="0" borderId="6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3" fontId="6" fillId="0" borderId="4" xfId="0" applyNumberFormat="1" applyFont="1" applyBorder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 wrapText="1"/>
    </xf>
    <xf numFmtId="3" fontId="7" fillId="0" borderId="0" xfId="0" applyNumberFormat="1" applyFont="1"/>
    <xf numFmtId="3" fontId="3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3" fontId="3" fillId="0" borderId="6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/>
    </xf>
    <xf numFmtId="1" fontId="7" fillId="0" borderId="0" xfId="0" applyNumberFormat="1" applyFont="1"/>
    <xf numFmtId="3" fontId="3" fillId="0" borderId="0" xfId="0" applyNumberFormat="1" applyFont="1"/>
    <xf numFmtId="1" fontId="3" fillId="0" borderId="0" xfId="1" applyNumberFormat="1" applyFont="1"/>
    <xf numFmtId="1" fontId="3" fillId="0" borderId="0" xfId="0" applyNumberFormat="1" applyFont="1" applyAlignment="1">
      <alignment horizontal="left" wrapText="1"/>
    </xf>
    <xf numFmtId="1" fontId="3" fillId="0" borderId="2" xfId="0" applyNumberFormat="1" applyFont="1" applyBorder="1" applyAlignment="1">
      <alignment horizontal="left"/>
    </xf>
    <xf numFmtId="3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1" fontId="3" fillId="0" borderId="6" xfId="0" applyNumberFormat="1" applyFont="1" applyBorder="1" applyAlignment="1">
      <alignment horizontal="left" wrapText="1"/>
    </xf>
    <xf numFmtId="1" fontId="3" fillId="0" borderId="2" xfId="0" applyNumberFormat="1" applyFont="1" applyBorder="1" applyAlignment="1">
      <alignment horizontal="left" wrapText="1"/>
    </xf>
    <xf numFmtId="49" fontId="3" fillId="0" borderId="2" xfId="0" applyNumberFormat="1" applyFont="1" applyBorder="1" applyAlignment="1">
      <alignment horizontal="right"/>
    </xf>
    <xf numFmtId="0" fontId="12" fillId="0" borderId="0" xfId="0" applyFont="1"/>
    <xf numFmtId="0" fontId="13" fillId="0" borderId="2" xfId="0" applyFont="1" applyBorder="1"/>
    <xf numFmtId="0" fontId="13" fillId="0" borderId="5" xfId="0" applyFont="1" applyBorder="1"/>
    <xf numFmtId="0" fontId="13" fillId="0" borderId="0" xfId="0" applyFont="1"/>
    <xf numFmtId="0" fontId="13" fillId="0" borderId="2" xfId="0" applyFont="1" applyBorder="1" applyAlignment="1">
      <alignment horizontal="left"/>
    </xf>
    <xf numFmtId="3" fontId="13" fillId="0" borderId="5" xfId="0" applyNumberFormat="1" applyFont="1" applyBorder="1"/>
    <xf numFmtId="0" fontId="5" fillId="0" borderId="4" xfId="0" applyFont="1" applyBorder="1"/>
    <xf numFmtId="0" fontId="13" fillId="0" borderId="2" xfId="0" applyFont="1" applyBorder="1" applyAlignment="1">
      <alignment horizontal="left" vertical="top"/>
    </xf>
    <xf numFmtId="3" fontId="13" fillId="0" borderId="4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0" fillId="0" borderId="0" xfId="0"/>
    <xf numFmtId="0" fontId="8" fillId="0" borderId="0" xfId="0" applyFont="1"/>
    <xf numFmtId="0" fontId="2" fillId="0" borderId="6" xfId="0" applyFont="1" applyBorder="1"/>
    <xf numFmtId="0" fontId="0" fillId="0" borderId="6" xfId="0" applyBorder="1"/>
    <xf numFmtId="0" fontId="13" fillId="0" borderId="3" xfId="0" applyFont="1" applyBorder="1"/>
    <xf numFmtId="0" fontId="14" fillId="0" borderId="2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2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7" xfId="0" applyFont="1" applyBorder="1"/>
    <xf numFmtId="0" fontId="0" fillId="0" borderId="7" xfId="0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1" fillId="0" borderId="0" xfId="0" applyFont="1"/>
    <xf numFmtId="0" fontId="8" fillId="0" borderId="7" xfId="0" applyFont="1" applyBorder="1"/>
    <xf numFmtId="0" fontId="3" fillId="0" borderId="0" xfId="0" applyFont="1" applyAlignment="1">
      <alignment horizontal="left" wrapText="1"/>
    </xf>
    <xf numFmtId="2" fontId="2" fillId="0" borderId="7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2" fontId="2" fillId="0" borderId="6" xfId="0" applyNumberFormat="1" applyFont="1" applyBorder="1" applyAlignment="1">
      <alignment horizontal="left"/>
    </xf>
    <xf numFmtId="3" fontId="13" fillId="0" borderId="1" xfId="0" applyNumberFormat="1" applyFont="1" applyBorder="1" applyAlignment="1">
      <alignment wrapText="1"/>
    </xf>
    <xf numFmtId="0" fontId="14" fillId="0" borderId="0" xfId="0" applyFont="1"/>
    <xf numFmtId="3" fontId="13" fillId="0" borderId="5" xfId="0" applyNumberFormat="1" applyFont="1" applyBorder="1" applyAlignment="1">
      <alignment wrapText="1"/>
    </xf>
    <xf numFmtId="3" fontId="13" fillId="0" borderId="0" xfId="0" applyNumberFormat="1" applyFont="1" applyAlignment="1">
      <alignment wrapText="1"/>
    </xf>
    <xf numFmtId="2" fontId="2" fillId="0" borderId="7" xfId="0" applyNumberFormat="1" applyFont="1" applyBorder="1" applyAlignment="1">
      <alignment horizontal="left" wrapText="1"/>
    </xf>
    <xf numFmtId="1" fontId="3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2" fontId="2" fillId="0" borderId="6" xfId="0" applyNumberFormat="1" applyFont="1" applyBorder="1" applyAlignment="1">
      <alignment horizontal="left" wrapText="1"/>
    </xf>
    <xf numFmtId="3" fontId="13" fillId="0" borderId="1" xfId="0" applyNumberFormat="1" applyFont="1" applyBorder="1" applyAlignment="1">
      <alignment vertical="top" wrapText="1"/>
    </xf>
    <xf numFmtId="0" fontId="14" fillId="0" borderId="0" xfId="0" applyFont="1" applyAlignment="1">
      <alignment vertical="top"/>
    </xf>
    <xf numFmtId="3" fontId="13" fillId="0" borderId="5" xfId="0" applyNumberFormat="1" applyFont="1" applyBorder="1" applyAlignment="1">
      <alignment vertical="top" wrapText="1"/>
    </xf>
    <xf numFmtId="0" fontId="14" fillId="0" borderId="5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5" fillId="0" borderId="1" xfId="0" applyFont="1" applyBorder="1"/>
    <xf numFmtId="0" fontId="0" fillId="0" borderId="8" xfId="0" applyBorder="1"/>
  </cellXfs>
  <cellStyles count="2">
    <cellStyle name="Migliaia" xfId="1" builtinId="3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1"/>
  <sheetViews>
    <sheetView tabSelected="1" zoomScaleNormal="100" workbookViewId="0">
      <pane ySplit="8" topLeftCell="A9" activePane="bottomLeft" state="frozen"/>
      <selection sqref="A1:N1"/>
      <selection pane="bottomLeft" sqref="A1:N1"/>
    </sheetView>
  </sheetViews>
  <sheetFormatPr defaultRowHeight="14.25" x14ac:dyDescent="0.2"/>
  <cols>
    <col min="1" max="1" width="10.85546875" style="2" customWidth="1"/>
    <col min="2" max="14" width="10.85546875" style="1" customWidth="1"/>
    <col min="15" max="15" width="10.28515625" style="1" customWidth="1"/>
    <col min="16" max="17" width="9.140625" style="1"/>
    <col min="18" max="18" width="10.140625" style="1" bestFit="1" customWidth="1"/>
    <col min="19" max="16384" width="9.140625" style="1"/>
  </cols>
  <sheetData>
    <row r="1" spans="1:19" ht="15" x14ac:dyDescent="0.2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9" s="20" customFormat="1" ht="15" x14ac:dyDescent="0.25">
      <c r="A2" s="66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9" s="20" customFormat="1" ht="15" x14ac:dyDescent="0.25">
      <c r="A3" s="66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9" s="20" customFormat="1" ht="15" x14ac:dyDescent="0.25">
      <c r="A4" s="66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9" s="57" customFormat="1" ht="12.75" customHeight="1" x14ac:dyDescent="0.25">
      <c r="A5" s="55"/>
      <c r="B5" s="56" t="s">
        <v>18</v>
      </c>
      <c r="C5" s="69" t="s">
        <v>41</v>
      </c>
      <c r="D5" s="70"/>
      <c r="E5" s="71" t="s">
        <v>42</v>
      </c>
      <c r="F5" s="72"/>
      <c r="G5" s="71" t="s">
        <v>43</v>
      </c>
      <c r="H5" s="72"/>
      <c r="I5" s="71" t="s">
        <v>44</v>
      </c>
      <c r="J5" s="72"/>
      <c r="K5" s="71" t="s">
        <v>45</v>
      </c>
      <c r="L5" s="72"/>
      <c r="M5" s="73" t="s">
        <v>40</v>
      </c>
      <c r="N5" s="70"/>
    </row>
    <row r="6" spans="1:19" s="16" customFormat="1" ht="12.75" customHeight="1" x14ac:dyDescent="0.25">
      <c r="A6" s="29"/>
      <c r="B6" s="21"/>
      <c r="C6" s="74"/>
      <c r="D6" s="75"/>
      <c r="E6" s="76"/>
      <c r="F6" s="77"/>
      <c r="G6" s="76"/>
      <c r="H6" s="77"/>
      <c r="I6" s="76"/>
      <c r="J6" s="77"/>
      <c r="K6" s="76"/>
      <c r="L6" s="77"/>
      <c r="M6" s="75"/>
      <c r="N6" s="78"/>
    </row>
    <row r="7" spans="1:19" s="19" customFormat="1" ht="12.75" customHeight="1" x14ac:dyDescent="0.2">
      <c r="A7" s="16"/>
    </row>
    <row r="8" spans="1:19" s="19" customFormat="1" ht="12.75" customHeight="1" x14ac:dyDescent="0.2">
      <c r="A8" s="16"/>
      <c r="B8" s="17" t="s">
        <v>18</v>
      </c>
      <c r="C8" s="18" t="s">
        <v>25</v>
      </c>
      <c r="D8" s="41" t="s">
        <v>28</v>
      </c>
      <c r="E8" s="18" t="s">
        <v>25</v>
      </c>
      <c r="F8" s="41" t="s">
        <v>28</v>
      </c>
      <c r="G8" s="18" t="s">
        <v>25</v>
      </c>
      <c r="H8" s="41" t="s">
        <v>28</v>
      </c>
      <c r="I8" s="18" t="s">
        <v>25</v>
      </c>
      <c r="J8" s="41" t="s">
        <v>28</v>
      </c>
      <c r="K8" s="18" t="s">
        <v>25</v>
      </c>
      <c r="L8" s="41" t="s">
        <v>28</v>
      </c>
      <c r="M8" s="18" t="s">
        <v>25</v>
      </c>
      <c r="N8" s="41" t="s">
        <v>28</v>
      </c>
    </row>
    <row r="9" spans="1:19" s="3" customFormat="1" ht="11.25" customHeight="1" x14ac:dyDescent="0.25">
      <c r="A9" s="67" t="s">
        <v>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</row>
    <row r="10" spans="1:19" s="3" customFormat="1" ht="11.25" customHeight="1" x14ac:dyDescent="0.2">
      <c r="A10" s="4">
        <v>2010</v>
      </c>
      <c r="B10" s="5">
        <f>SUM(C10,E10,G10,I10,K10,M10)</f>
        <v>3642054.4858318078</v>
      </c>
      <c r="C10" s="6">
        <v>205358.353797483</v>
      </c>
      <c r="D10" s="7">
        <v>2.1571955817656399</v>
      </c>
      <c r="E10" s="6">
        <v>765480.94334885303</v>
      </c>
      <c r="F10" s="7">
        <v>1.028984466744</v>
      </c>
      <c r="G10" s="6">
        <v>556532.94999263796</v>
      </c>
      <c r="H10" s="7">
        <v>1.2539289299698499</v>
      </c>
      <c r="I10" s="6">
        <v>1029838.38178161</v>
      </c>
      <c r="J10" s="7">
        <v>0.89310403865999199</v>
      </c>
      <c r="K10" s="6">
        <v>105679.328685566</v>
      </c>
      <c r="L10" s="7">
        <v>2.9904905395078099</v>
      </c>
      <c r="M10" s="6">
        <v>979164.528225658</v>
      </c>
      <c r="N10" s="7">
        <v>0.91571571287376696</v>
      </c>
      <c r="P10" s="43"/>
      <c r="Q10" s="43"/>
    </row>
    <row r="11" spans="1:19" s="3" customFormat="1" ht="11.25" customHeight="1" x14ac:dyDescent="0.2">
      <c r="A11" s="4">
        <f>A10+1</f>
        <v>2011</v>
      </c>
      <c r="B11" s="5">
        <f t="shared" ref="B11:B23" si="0">SUM(C11,E11,G11,I11,K11,M11)</f>
        <v>3666864.3512926679</v>
      </c>
      <c r="C11" s="6">
        <v>199224.15043509001</v>
      </c>
      <c r="D11" s="7">
        <v>2.2417401833449699</v>
      </c>
      <c r="E11" s="6">
        <v>721671.11619740503</v>
      </c>
      <c r="F11" s="7">
        <v>1.1244116046141901</v>
      </c>
      <c r="G11" s="6">
        <v>585110.90624241997</v>
      </c>
      <c r="H11" s="7">
        <v>1.26631075998766</v>
      </c>
      <c r="I11" s="6">
        <v>1066101.35098192</v>
      </c>
      <c r="J11" s="7">
        <v>0.88705556223133897</v>
      </c>
      <c r="K11" s="6">
        <v>109848.964067749</v>
      </c>
      <c r="L11" s="7">
        <v>3.00398594217548</v>
      </c>
      <c r="M11" s="6">
        <v>984907.86336808396</v>
      </c>
      <c r="N11" s="7">
        <v>0.93727641434155096</v>
      </c>
      <c r="P11" s="43"/>
      <c r="Q11" s="43"/>
      <c r="S11" s="8"/>
    </row>
    <row r="12" spans="1:19" s="3" customFormat="1" ht="11.25" customHeight="1" x14ac:dyDescent="0.2">
      <c r="A12" s="4">
        <f t="shared" ref="A12:A23" si="1">A11+1</f>
        <v>2012</v>
      </c>
      <c r="B12" s="5">
        <f t="shared" si="0"/>
        <v>3686556.7474749722</v>
      </c>
      <c r="C12" s="6">
        <v>198069.34731457199</v>
      </c>
      <c r="D12" s="7">
        <v>2.2433503397044201</v>
      </c>
      <c r="E12" s="6">
        <v>732131.74776390695</v>
      </c>
      <c r="F12" s="7">
        <v>1.11846076238755</v>
      </c>
      <c r="G12" s="6">
        <v>581097.20362012205</v>
      </c>
      <c r="H12" s="7">
        <v>1.27157266050574</v>
      </c>
      <c r="I12" s="6">
        <v>1097822.96417973</v>
      </c>
      <c r="J12" s="7">
        <v>0.87437782740871794</v>
      </c>
      <c r="K12" s="6">
        <v>112026.086845307</v>
      </c>
      <c r="L12" s="7">
        <v>3.00303595628827</v>
      </c>
      <c r="M12" s="6">
        <v>965409.39775133401</v>
      </c>
      <c r="N12" s="7">
        <v>0.95002480352948404</v>
      </c>
      <c r="P12" s="43"/>
      <c r="Q12" s="43"/>
      <c r="S12" s="8"/>
    </row>
    <row r="13" spans="1:19" s="3" customFormat="1" ht="11.25" customHeight="1" x14ac:dyDescent="0.2">
      <c r="A13" s="4">
        <f t="shared" si="1"/>
        <v>2013</v>
      </c>
      <c r="B13" s="5">
        <f t="shared" si="0"/>
        <v>3843859.683873056</v>
      </c>
      <c r="C13" s="6">
        <v>199078.918930474</v>
      </c>
      <c r="D13" s="7">
        <v>2.2719519905266101</v>
      </c>
      <c r="E13" s="6">
        <v>734032.62316620199</v>
      </c>
      <c r="F13" s="7">
        <v>1.1231374581122999</v>
      </c>
      <c r="G13" s="6">
        <v>586757.935471387</v>
      </c>
      <c r="H13" s="7">
        <v>1.2787289319496999</v>
      </c>
      <c r="I13" s="6">
        <v>1120894.71782247</v>
      </c>
      <c r="J13" s="7">
        <v>0.87656904512027001</v>
      </c>
      <c r="K13" s="6">
        <v>119583.21457164299</v>
      </c>
      <c r="L13" s="7">
        <v>2.9292048483818598</v>
      </c>
      <c r="M13" s="6">
        <v>1083512.2739108801</v>
      </c>
      <c r="N13" s="7">
        <v>0.89769986063600105</v>
      </c>
      <c r="P13" s="43"/>
      <c r="Q13" s="43"/>
      <c r="S13" s="8"/>
    </row>
    <row r="14" spans="1:19" s="3" customFormat="1" ht="11.25" customHeight="1" x14ac:dyDescent="0.2">
      <c r="A14" s="4">
        <f t="shared" si="1"/>
        <v>2014</v>
      </c>
      <c r="B14" s="5">
        <f t="shared" si="0"/>
        <v>3901350.0814757627</v>
      </c>
      <c r="C14" s="6">
        <v>203562.521028224</v>
      </c>
      <c r="D14" s="7">
        <v>2.2350394087943601</v>
      </c>
      <c r="E14" s="6">
        <v>766206.20896689105</v>
      </c>
      <c r="F14" s="7">
        <v>1.0920907167748</v>
      </c>
      <c r="G14" s="6">
        <v>610661.90977743303</v>
      </c>
      <c r="H14" s="7">
        <v>1.2506598613365101</v>
      </c>
      <c r="I14" s="6">
        <v>1183774.03482736</v>
      </c>
      <c r="J14" s="7">
        <v>0.84820472851848905</v>
      </c>
      <c r="K14" s="6">
        <v>121632.912519804</v>
      </c>
      <c r="L14" s="7">
        <v>2.8947809188426898</v>
      </c>
      <c r="M14" s="6">
        <v>1015512.49435605</v>
      </c>
      <c r="N14" s="7">
        <v>0.93477002762373496</v>
      </c>
      <c r="P14" s="43"/>
      <c r="Q14" s="43"/>
    </row>
    <row r="15" spans="1:19" s="3" customFormat="1" ht="11.25" customHeight="1" x14ac:dyDescent="0.2">
      <c r="A15" s="4">
        <f t="shared" si="1"/>
        <v>2015</v>
      </c>
      <c r="B15" s="5">
        <f t="shared" si="0"/>
        <v>3921729.0203739484</v>
      </c>
      <c r="C15" s="6">
        <v>196574.032709947</v>
      </c>
      <c r="D15" s="7">
        <v>2.3500700843331899</v>
      </c>
      <c r="E15" s="6">
        <v>719382.08275574702</v>
      </c>
      <c r="F15" s="7">
        <v>1.1653458245031401</v>
      </c>
      <c r="G15" s="6">
        <v>586361.43117156101</v>
      </c>
      <c r="H15" s="7">
        <v>1.3204764890728999</v>
      </c>
      <c r="I15" s="6">
        <v>1234381.3850978599</v>
      </c>
      <c r="J15" s="7">
        <v>0.85834418414367997</v>
      </c>
      <c r="K15" s="6">
        <v>146685.79632271299</v>
      </c>
      <c r="L15" s="7">
        <v>2.7207172446857601</v>
      </c>
      <c r="M15" s="6">
        <v>1038344.29231612</v>
      </c>
      <c r="N15" s="7">
        <v>0.95008704398636601</v>
      </c>
      <c r="P15" s="43"/>
      <c r="Q15" s="43"/>
    </row>
    <row r="16" spans="1:19" s="3" customFormat="1" ht="11.25" customHeight="1" x14ac:dyDescent="0.2">
      <c r="A16" s="4">
        <f t="shared" si="1"/>
        <v>2016</v>
      </c>
      <c r="B16" s="5">
        <f t="shared" si="0"/>
        <v>3925259.8907354139</v>
      </c>
      <c r="C16" s="6">
        <v>197618.23001158799</v>
      </c>
      <c r="D16" s="7">
        <v>2.3478914562459599</v>
      </c>
      <c r="E16" s="6">
        <v>739363.51605181198</v>
      </c>
      <c r="F16" s="7">
        <v>1.1392772663833499</v>
      </c>
      <c r="G16" s="6">
        <v>616821.99826835399</v>
      </c>
      <c r="H16" s="7">
        <v>1.2736159983426001</v>
      </c>
      <c r="I16" s="6">
        <v>1228676.02581254</v>
      </c>
      <c r="J16" s="7">
        <v>0.86649682940190498</v>
      </c>
      <c r="K16" s="6">
        <v>129985.22629565001</v>
      </c>
      <c r="L16" s="7">
        <v>2.88643290258767</v>
      </c>
      <c r="M16" s="6">
        <v>1012794.89429547</v>
      </c>
      <c r="N16" s="7">
        <v>0.96299011490540698</v>
      </c>
      <c r="P16" s="43"/>
      <c r="Q16" s="43"/>
      <c r="S16" s="8"/>
    </row>
    <row r="17" spans="1:19" s="3" customFormat="1" ht="11.25" customHeight="1" x14ac:dyDescent="0.2">
      <c r="A17" s="4">
        <f t="shared" si="1"/>
        <v>2017</v>
      </c>
      <c r="B17" s="5">
        <f t="shared" si="0"/>
        <v>3976200.8700137474</v>
      </c>
      <c r="C17" s="6">
        <v>196729.19746053001</v>
      </c>
      <c r="D17" s="7">
        <v>2.3748124087835398</v>
      </c>
      <c r="E17" s="6">
        <v>736911.05879612104</v>
      </c>
      <c r="F17" s="7">
        <v>1.16133195301041</v>
      </c>
      <c r="G17" s="6">
        <v>627154.62478420394</v>
      </c>
      <c r="H17" s="7">
        <v>1.28668390647852</v>
      </c>
      <c r="I17" s="6">
        <v>1253099.4452254199</v>
      </c>
      <c r="J17" s="7">
        <v>0.86166981648065699</v>
      </c>
      <c r="K17" s="6">
        <v>134714.303741493</v>
      </c>
      <c r="L17" s="7">
        <v>2.8786515451129402</v>
      </c>
      <c r="M17" s="6">
        <v>1027592.24000598</v>
      </c>
      <c r="N17" s="7">
        <v>0.96445904833519203</v>
      </c>
      <c r="P17" s="43"/>
      <c r="Q17" s="43"/>
      <c r="S17" s="8"/>
    </row>
    <row r="18" spans="1:19" s="3" customFormat="1" ht="11.25" customHeight="1" x14ac:dyDescent="0.2">
      <c r="A18" s="4">
        <f t="shared" si="1"/>
        <v>2018</v>
      </c>
      <c r="B18" s="5">
        <f t="shared" si="0"/>
        <v>3574399.1436183872</v>
      </c>
      <c r="C18" s="6">
        <v>218805.114817425</v>
      </c>
      <c r="D18" s="7">
        <v>2.2548271131925302</v>
      </c>
      <c r="E18" s="6">
        <v>765310.83911812003</v>
      </c>
      <c r="F18" s="7">
        <v>1.13720775128957</v>
      </c>
      <c r="G18" s="6">
        <v>608336.19465234003</v>
      </c>
      <c r="H18" s="7">
        <v>1.3151455795435201</v>
      </c>
      <c r="I18" s="6">
        <v>1251110.83329918</v>
      </c>
      <c r="J18" s="7">
        <v>0.86677944955295705</v>
      </c>
      <c r="K18" s="6">
        <v>125232.64497610999</v>
      </c>
      <c r="L18" s="7">
        <v>2.9691157574549001</v>
      </c>
      <c r="M18" s="6">
        <v>605603.51675521198</v>
      </c>
      <c r="N18" s="7">
        <v>1.31321794758951</v>
      </c>
      <c r="P18" s="43"/>
      <c r="Q18" s="43"/>
      <c r="S18" s="8"/>
    </row>
    <row r="19" spans="1:19" s="3" customFormat="1" ht="11.25" customHeight="1" x14ac:dyDescent="0.2">
      <c r="A19" s="4">
        <f t="shared" si="1"/>
        <v>2019</v>
      </c>
      <c r="B19" s="5">
        <f t="shared" si="0"/>
        <v>3603722.8450959199</v>
      </c>
      <c r="C19" s="6">
        <v>213800.497915816</v>
      </c>
      <c r="D19" s="7">
        <v>2.27814329379291</v>
      </c>
      <c r="E19" s="6">
        <v>813792.489593187</v>
      </c>
      <c r="F19" s="7">
        <v>1.09338983459856</v>
      </c>
      <c r="G19" s="6">
        <v>624506.29288138601</v>
      </c>
      <c r="H19" s="7">
        <v>1.2853106235305101</v>
      </c>
      <c r="I19" s="6">
        <v>1283906.3531673499</v>
      </c>
      <c r="J19" s="7">
        <v>0.846530152297157</v>
      </c>
      <c r="K19" s="6">
        <v>125319.71755731601</v>
      </c>
      <c r="L19" s="7">
        <v>2.9652754999286901</v>
      </c>
      <c r="M19" s="6">
        <v>542397.49398086499</v>
      </c>
      <c r="N19" s="7">
        <v>1.3920001483689699</v>
      </c>
      <c r="P19" s="43"/>
      <c r="Q19" s="43"/>
      <c r="S19" s="8"/>
    </row>
    <row r="20" spans="1:19" s="3" customFormat="1" ht="11.25" customHeight="1" x14ac:dyDescent="0.2">
      <c r="A20" s="4">
        <f t="shared" si="1"/>
        <v>2020</v>
      </c>
      <c r="B20" s="5">
        <f t="shared" si="0"/>
        <v>3452310.9829991353</v>
      </c>
      <c r="C20" s="6">
        <v>214506.87298080901</v>
      </c>
      <c r="D20" s="7">
        <v>2.1695806204198198</v>
      </c>
      <c r="E20" s="6">
        <v>770721.63802011299</v>
      </c>
      <c r="F20" s="7">
        <v>1.0876092112381199</v>
      </c>
      <c r="G20" s="6">
        <v>601345.58696980204</v>
      </c>
      <c r="H20" s="7">
        <v>1.2606882136250801</v>
      </c>
      <c r="I20" s="6">
        <v>1188608.7192802799</v>
      </c>
      <c r="J20" s="7">
        <v>0.84371314258295504</v>
      </c>
      <c r="K20" s="6">
        <v>93921.824282073998</v>
      </c>
      <c r="L20" s="7">
        <v>3.2348288658025801</v>
      </c>
      <c r="M20" s="6">
        <v>583206.341466057</v>
      </c>
      <c r="N20" s="7">
        <v>1.2813577029657</v>
      </c>
      <c r="P20" s="43"/>
      <c r="Q20" s="43"/>
      <c r="S20" s="8"/>
    </row>
    <row r="21" spans="1:19" s="3" customFormat="1" ht="11.25" customHeight="1" x14ac:dyDescent="0.2">
      <c r="A21" s="4">
        <f t="shared" si="1"/>
        <v>2021</v>
      </c>
      <c r="B21" s="5">
        <f t="shared" si="0"/>
        <v>3471103.7359972359</v>
      </c>
      <c r="C21" s="6">
        <v>219356.177869929</v>
      </c>
      <c r="D21" s="7">
        <v>2.2349075657372</v>
      </c>
      <c r="E21" s="6">
        <v>796019.56618174003</v>
      </c>
      <c r="F21" s="7">
        <v>1.11487792513531</v>
      </c>
      <c r="G21" s="6">
        <v>607832.76754513499</v>
      </c>
      <c r="H21" s="7">
        <v>1.29692123667481</v>
      </c>
      <c r="I21" s="6">
        <v>1199644.9966311799</v>
      </c>
      <c r="J21" s="7">
        <v>0.868560521962087</v>
      </c>
      <c r="K21" s="6">
        <v>95798.836261509001</v>
      </c>
      <c r="L21" s="7">
        <v>3.34268335153117</v>
      </c>
      <c r="M21" s="6">
        <v>552451.39150774304</v>
      </c>
      <c r="N21" s="7">
        <v>1.37354423231662</v>
      </c>
      <c r="P21" s="43"/>
      <c r="Q21" s="43"/>
      <c r="S21" s="8"/>
    </row>
    <row r="22" spans="1:19" s="3" customFormat="1" ht="11.25" customHeight="1" x14ac:dyDescent="0.2">
      <c r="A22" s="4">
        <f t="shared" si="1"/>
        <v>2022</v>
      </c>
      <c r="B22" s="5">
        <f t="shared" si="0"/>
        <v>3589840.344349789</v>
      </c>
      <c r="C22" s="6">
        <v>217624.10704516</v>
      </c>
      <c r="D22" s="7">
        <v>2.2605738807072</v>
      </c>
      <c r="E22" s="6">
        <v>802198.34304520197</v>
      </c>
      <c r="F22" s="7">
        <v>1.11189866706579</v>
      </c>
      <c r="G22" s="6">
        <v>623597.13574831502</v>
      </c>
      <c r="H22" s="7">
        <v>1.2848293144180301</v>
      </c>
      <c r="I22" s="6">
        <v>1246719.3292996199</v>
      </c>
      <c r="J22" s="7">
        <v>0.85335130922114699</v>
      </c>
      <c r="K22" s="6">
        <v>99946.634009667003</v>
      </c>
      <c r="L22" s="7">
        <v>3.2988023018477102</v>
      </c>
      <c r="M22" s="6">
        <v>599754.79520182498</v>
      </c>
      <c r="N22" s="7">
        <v>1.3189965765659399</v>
      </c>
      <c r="P22" s="43"/>
      <c r="Q22" s="43"/>
      <c r="R22" s="14"/>
      <c r="S22" s="8"/>
    </row>
    <row r="23" spans="1:19" s="3" customFormat="1" ht="11.25" customHeight="1" x14ac:dyDescent="0.2">
      <c r="A23" s="9">
        <f t="shared" si="1"/>
        <v>2023</v>
      </c>
      <c r="B23" s="10">
        <f t="shared" si="0"/>
        <v>3651882.2034297511</v>
      </c>
      <c r="C23" s="11">
        <v>215133.12581188601</v>
      </c>
      <c r="D23" s="12">
        <v>2.31885742264901</v>
      </c>
      <c r="E23" s="11">
        <v>803664.24397999002</v>
      </c>
      <c r="F23" s="12">
        <v>1.1360146770148201</v>
      </c>
      <c r="G23" s="11">
        <v>642774.37415998196</v>
      </c>
      <c r="H23" s="12">
        <v>1.2878652460851301</v>
      </c>
      <c r="I23" s="11">
        <v>1268643.10748081</v>
      </c>
      <c r="J23" s="12">
        <v>0.86153740174728799</v>
      </c>
      <c r="K23" s="11">
        <v>104978.945028255</v>
      </c>
      <c r="L23" s="12">
        <v>3.26308769988391</v>
      </c>
      <c r="M23" s="11">
        <v>616688.40696882806</v>
      </c>
      <c r="N23" s="12">
        <v>1.31844918548728</v>
      </c>
      <c r="P23" s="43"/>
      <c r="Q23" s="43"/>
      <c r="R23" s="14"/>
      <c r="S23" s="8"/>
    </row>
    <row r="24" spans="1:19" s="3" customFormat="1" ht="11.25" customHeight="1" x14ac:dyDescent="0.2">
      <c r="A24" s="9">
        <v>2024</v>
      </c>
      <c r="B24" s="11">
        <f>SUM(C24,E24,G24,I24,K24,M24)</f>
        <v>3681343.4214845318</v>
      </c>
      <c r="C24" s="11">
        <v>212305.660721586</v>
      </c>
      <c r="D24" s="12">
        <v>2.36179713958437</v>
      </c>
      <c r="E24" s="11">
        <v>797718.75608027203</v>
      </c>
      <c r="F24" s="12">
        <v>1.14924125931147</v>
      </c>
      <c r="G24" s="11">
        <v>637651.99386833399</v>
      </c>
      <c r="H24" s="12">
        <v>1.3090597973301701</v>
      </c>
      <c r="I24" s="11">
        <v>1290003.2578718399</v>
      </c>
      <c r="J24" s="12">
        <v>0.86580304070212399</v>
      </c>
      <c r="K24" s="11">
        <v>107093.448385771</v>
      </c>
      <c r="L24" s="12">
        <v>3.2500000984620199</v>
      </c>
      <c r="M24" s="11">
        <v>636570.30455672904</v>
      </c>
      <c r="N24" s="12">
        <v>1.3137424893251599</v>
      </c>
      <c r="P24" s="43"/>
      <c r="Q24" s="43"/>
      <c r="R24" s="14"/>
      <c r="S24" s="8"/>
    </row>
    <row r="25" spans="1:19" s="3" customFormat="1" ht="11.25" customHeight="1" x14ac:dyDescent="0.25">
      <c r="A25" s="79" t="s">
        <v>19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13"/>
      <c r="Q25" s="14"/>
      <c r="R25" s="14"/>
      <c r="S25" s="8"/>
    </row>
    <row r="26" spans="1:19" s="3" customFormat="1" ht="11.25" customHeight="1" x14ac:dyDescent="0.2">
      <c r="A26" s="4">
        <v>2010</v>
      </c>
      <c r="B26" s="5">
        <f>SUM(C26,E26,G26,I26,K26,M26)</f>
        <v>132091.6925685785</v>
      </c>
      <c r="C26" s="6">
        <v>7458.9902330896002</v>
      </c>
      <c r="D26" s="7">
        <v>9.1225910655877396</v>
      </c>
      <c r="E26" s="6">
        <v>29820.633983637999</v>
      </c>
      <c r="F26" s="7">
        <v>4.3378792334757996</v>
      </c>
      <c r="G26" s="6">
        <v>20137.011300278598</v>
      </c>
      <c r="H26" s="7">
        <v>5.3637636723406699</v>
      </c>
      <c r="I26" s="6">
        <v>27244.129035533799</v>
      </c>
      <c r="J26" s="7">
        <v>4.5545554416691303</v>
      </c>
      <c r="K26" s="6">
        <v>1249.694348751</v>
      </c>
      <c r="L26" s="7">
        <v>22.184463495570999</v>
      </c>
      <c r="M26" s="6">
        <v>46181.233667287503</v>
      </c>
      <c r="N26" s="7">
        <v>3.3799734000243999</v>
      </c>
      <c r="O26" s="15"/>
      <c r="P26" s="43"/>
      <c r="Q26" s="44"/>
      <c r="S26" s="8"/>
    </row>
    <row r="27" spans="1:19" s="3" customFormat="1" ht="11.25" customHeight="1" x14ac:dyDescent="0.2">
      <c r="A27" s="4">
        <f>A26+1</f>
        <v>2011</v>
      </c>
      <c r="B27" s="5">
        <f t="shared" ref="B27:B38" si="2">SUM(C27,E27,G27,I27,K27,M27)</f>
        <v>132371.01390467701</v>
      </c>
      <c r="C27" s="6">
        <v>6563.3888873489996</v>
      </c>
      <c r="D27" s="7">
        <v>9.5741209428157692</v>
      </c>
      <c r="E27" s="6">
        <v>28626.814307047</v>
      </c>
      <c r="F27" s="7">
        <v>4.4015866157165604</v>
      </c>
      <c r="G27" s="6">
        <v>19125.970451734</v>
      </c>
      <c r="H27" s="7">
        <v>5.4512141136339798</v>
      </c>
      <c r="I27" s="6">
        <v>28017.990614083999</v>
      </c>
      <c r="J27" s="7">
        <v>4.4391858720722901</v>
      </c>
      <c r="K27" s="6">
        <v>1085.3615165020001</v>
      </c>
      <c r="L27" s="7">
        <v>23.771909021016398</v>
      </c>
      <c r="M27" s="6">
        <v>48951.488127960998</v>
      </c>
      <c r="N27" s="7">
        <v>3.2351322598648999</v>
      </c>
      <c r="O27" s="15"/>
      <c r="P27" s="43"/>
      <c r="Q27" s="44"/>
      <c r="S27" s="8"/>
    </row>
    <row r="28" spans="1:19" s="3" customFormat="1" ht="11.25" customHeight="1" x14ac:dyDescent="0.2">
      <c r="A28" s="4">
        <f t="shared" ref="A28:A38" si="3">A27+1</f>
        <v>2012</v>
      </c>
      <c r="B28" s="5">
        <f t="shared" si="2"/>
        <v>133122.61713665078</v>
      </c>
      <c r="C28" s="6">
        <v>6931.4784866569998</v>
      </c>
      <c r="D28" s="7">
        <v>9.3856376132948096</v>
      </c>
      <c r="E28" s="6">
        <v>28907.799689549</v>
      </c>
      <c r="F28" s="7">
        <v>4.4102933827395399</v>
      </c>
      <c r="G28" s="6">
        <v>20754.171616479998</v>
      </c>
      <c r="H28" s="7">
        <v>5.2552226521791097</v>
      </c>
      <c r="I28" s="6">
        <v>30428.537832943999</v>
      </c>
      <c r="J28" s="7">
        <v>4.2690669691427603</v>
      </c>
      <c r="K28" s="6">
        <v>1393.5692938279999</v>
      </c>
      <c r="L28" s="7">
        <v>21.147752423585199</v>
      </c>
      <c r="M28" s="6">
        <v>44707.060217192797</v>
      </c>
      <c r="N28" s="7">
        <v>3.4451863339992701</v>
      </c>
      <c r="O28" s="15"/>
      <c r="P28" s="43"/>
      <c r="Q28" s="44"/>
      <c r="S28" s="8"/>
    </row>
    <row r="29" spans="1:19" s="3" customFormat="1" ht="11.25" customHeight="1" x14ac:dyDescent="0.2">
      <c r="A29" s="4">
        <f t="shared" si="3"/>
        <v>2013</v>
      </c>
      <c r="B29" s="5">
        <f t="shared" si="2"/>
        <v>140383.97775357001</v>
      </c>
      <c r="C29" s="6">
        <v>6980.9280203529997</v>
      </c>
      <c r="D29" s="7">
        <v>9.5464127834100303</v>
      </c>
      <c r="E29" s="6">
        <v>27175.516805525</v>
      </c>
      <c r="F29" s="7">
        <v>4.6041761238979397</v>
      </c>
      <c r="G29" s="6">
        <v>20814.4608223</v>
      </c>
      <c r="H29" s="7">
        <v>5.3000396385177098</v>
      </c>
      <c r="I29" s="6">
        <v>32005.115392692001</v>
      </c>
      <c r="J29" s="7">
        <v>4.2024165484189702</v>
      </c>
      <c r="K29" s="6">
        <v>1633.8194826240001</v>
      </c>
      <c r="L29" s="7">
        <v>19.604956131753699</v>
      </c>
      <c r="M29" s="6">
        <v>51774.137230075998</v>
      </c>
      <c r="N29" s="7">
        <v>3.1867151676182099</v>
      </c>
      <c r="O29" s="15"/>
      <c r="P29" s="43"/>
      <c r="Q29" s="44"/>
      <c r="S29" s="8"/>
    </row>
    <row r="30" spans="1:19" s="3" customFormat="1" ht="11.25" customHeight="1" x14ac:dyDescent="0.2">
      <c r="A30" s="4">
        <f t="shared" si="3"/>
        <v>2014</v>
      </c>
      <c r="B30" s="5">
        <f t="shared" si="2"/>
        <v>143278.657844737</v>
      </c>
      <c r="C30" s="6">
        <v>8359.5790923580007</v>
      </c>
      <c r="D30" s="7">
        <v>8.4830385880802606</v>
      </c>
      <c r="E30" s="6">
        <v>29897.016255418999</v>
      </c>
      <c r="F30" s="7">
        <v>4.3068175364049397</v>
      </c>
      <c r="G30" s="6">
        <v>21786.461232308</v>
      </c>
      <c r="H30" s="7">
        <v>5.0961047183646704</v>
      </c>
      <c r="I30" s="6">
        <v>32935.733902845997</v>
      </c>
      <c r="J30" s="7">
        <v>4.0727329574980597</v>
      </c>
      <c r="K30" s="6">
        <v>2015.631003233</v>
      </c>
      <c r="L30" s="7">
        <v>17.438646260953998</v>
      </c>
      <c r="M30" s="6">
        <v>48284.236358572998</v>
      </c>
      <c r="N30" s="7">
        <v>3.2708657128613599</v>
      </c>
      <c r="O30" s="15"/>
      <c r="P30" s="43"/>
      <c r="Q30" s="44"/>
      <c r="R30" s="14"/>
      <c r="S30" s="8"/>
    </row>
    <row r="31" spans="1:19" s="3" customFormat="1" ht="11.25" customHeight="1" x14ac:dyDescent="0.2">
      <c r="A31" s="4">
        <f t="shared" si="3"/>
        <v>2015</v>
      </c>
      <c r="B31" s="5">
        <f t="shared" si="2"/>
        <v>143725.534490049</v>
      </c>
      <c r="C31" s="6">
        <v>7726.9774208810004</v>
      </c>
      <c r="D31" s="7">
        <v>9.1500672325188095</v>
      </c>
      <c r="E31" s="6">
        <v>28280.891633051</v>
      </c>
      <c r="F31" s="7">
        <v>4.5903319880156896</v>
      </c>
      <c r="G31" s="6">
        <v>20306.905307408</v>
      </c>
      <c r="H31" s="7">
        <v>5.4805217880552703</v>
      </c>
      <c r="I31" s="6">
        <v>34677.915333630997</v>
      </c>
      <c r="J31" s="7">
        <v>4.0923452606211104</v>
      </c>
      <c r="K31" s="6">
        <v>1866.296468258</v>
      </c>
      <c r="L31" s="7">
        <v>18.670504762184098</v>
      </c>
      <c r="M31" s="6">
        <v>50866.548326819997</v>
      </c>
      <c r="N31" s="7">
        <v>3.2896869384096199</v>
      </c>
      <c r="O31" s="15"/>
      <c r="P31" s="43"/>
      <c r="Q31" s="44"/>
      <c r="R31" s="14"/>
      <c r="S31" s="8"/>
    </row>
    <row r="32" spans="1:19" s="3" customFormat="1" ht="11.25" customHeight="1" x14ac:dyDescent="0.2">
      <c r="A32" s="4">
        <f t="shared" si="3"/>
        <v>2016</v>
      </c>
      <c r="B32" s="5">
        <f t="shared" si="2"/>
        <v>144641.73437817799</v>
      </c>
      <c r="C32" s="6">
        <v>8578.1853102320001</v>
      </c>
      <c r="D32" s="7">
        <v>8.7533078389534502</v>
      </c>
      <c r="E32" s="6">
        <v>28849.644368771998</v>
      </c>
      <c r="F32" s="7">
        <v>4.57433455231015</v>
      </c>
      <c r="G32" s="6">
        <v>20922.392348084999</v>
      </c>
      <c r="H32" s="7">
        <v>5.4215938352590296</v>
      </c>
      <c r="I32" s="6">
        <v>32963.642058425001</v>
      </c>
      <c r="J32" s="7">
        <v>4.2379779203612999</v>
      </c>
      <c r="K32" s="6">
        <v>1941.8856562799999</v>
      </c>
      <c r="L32" s="7">
        <v>18.651303051838902</v>
      </c>
      <c r="M32" s="6">
        <v>51385.984636383997</v>
      </c>
      <c r="N32" s="7">
        <v>3.28539593691209</v>
      </c>
      <c r="O32" s="15"/>
      <c r="P32" s="43"/>
      <c r="Q32" s="44"/>
      <c r="R32" s="14"/>
      <c r="S32" s="8"/>
    </row>
    <row r="33" spans="1:30" s="3" customFormat="1" ht="11.25" customHeight="1" x14ac:dyDescent="0.2">
      <c r="A33" s="4">
        <f t="shared" si="3"/>
        <v>2017</v>
      </c>
      <c r="B33" s="5">
        <f t="shared" si="2"/>
        <v>143802.72974414201</v>
      </c>
      <c r="C33" s="6">
        <v>8270.2984672050006</v>
      </c>
      <c r="D33" s="7">
        <v>8.72137529474697</v>
      </c>
      <c r="E33" s="6">
        <v>27740.376807240998</v>
      </c>
      <c r="F33" s="7">
        <v>4.5961490672852996</v>
      </c>
      <c r="G33" s="6">
        <v>21238.502547913999</v>
      </c>
      <c r="H33" s="7">
        <v>5.2916596358097596</v>
      </c>
      <c r="I33" s="6">
        <v>32375.930783652999</v>
      </c>
      <c r="J33" s="7">
        <v>4.2159229651044798</v>
      </c>
      <c r="K33" s="6">
        <v>2410.195433027</v>
      </c>
      <c r="L33" s="7">
        <v>16.250565303763501</v>
      </c>
      <c r="M33" s="6">
        <v>51767.425705102003</v>
      </c>
      <c r="N33" s="7">
        <v>3.2156290175665601</v>
      </c>
      <c r="O33" s="15"/>
      <c r="P33" s="43"/>
      <c r="Q33" s="44"/>
      <c r="S33" s="8"/>
    </row>
    <row r="34" spans="1:30" s="3" customFormat="1" ht="11.25" customHeight="1" x14ac:dyDescent="0.2">
      <c r="A34" s="4">
        <f t="shared" si="3"/>
        <v>2018</v>
      </c>
      <c r="B34" s="5">
        <f t="shared" si="2"/>
        <v>124577.46932639703</v>
      </c>
      <c r="C34" s="6">
        <v>9166.2125454849993</v>
      </c>
      <c r="D34" s="7">
        <v>8.2534880911879807</v>
      </c>
      <c r="E34" s="6">
        <v>27512.650268228001</v>
      </c>
      <c r="F34" s="7">
        <v>4.5875104888176903</v>
      </c>
      <c r="G34" s="6">
        <v>21591.536941164999</v>
      </c>
      <c r="H34" s="7">
        <v>5.2242869021984104</v>
      </c>
      <c r="I34" s="6">
        <v>32974.254873848004</v>
      </c>
      <c r="J34" s="7">
        <v>4.13872841559375</v>
      </c>
      <c r="K34" s="6">
        <v>2014.6523255709999</v>
      </c>
      <c r="L34" s="7">
        <v>17.742939051958601</v>
      </c>
      <c r="M34" s="6">
        <v>31318.1623721</v>
      </c>
      <c r="N34" s="7">
        <v>4.2802585032051201</v>
      </c>
      <c r="O34" s="15"/>
      <c r="P34" s="43"/>
      <c r="Q34" s="44"/>
      <c r="S34" s="8"/>
    </row>
    <row r="35" spans="1:30" s="3" customFormat="1" ht="11.25" customHeight="1" x14ac:dyDescent="0.2">
      <c r="A35" s="4">
        <f t="shared" si="3"/>
        <v>2019</v>
      </c>
      <c r="B35" s="5">
        <f t="shared" si="2"/>
        <v>124246.136273166</v>
      </c>
      <c r="C35" s="6">
        <v>8757.8212545259994</v>
      </c>
      <c r="D35" s="7">
        <v>8.5478555466872006</v>
      </c>
      <c r="E35" s="6">
        <v>30777.011767748001</v>
      </c>
      <c r="F35" s="7">
        <v>4.3439093114564296</v>
      </c>
      <c r="G35" s="6">
        <v>22482.547106472</v>
      </c>
      <c r="H35" s="7">
        <v>5.14405289532837</v>
      </c>
      <c r="I35" s="6">
        <v>33712.070835742001</v>
      </c>
      <c r="J35" s="7">
        <v>4.1204380632362803</v>
      </c>
      <c r="K35" s="6">
        <v>2104.171676294</v>
      </c>
      <c r="L35" s="7">
        <v>17.620189015974301</v>
      </c>
      <c r="M35" s="6">
        <v>26412.513632384002</v>
      </c>
      <c r="N35" s="7">
        <v>4.74776365598035</v>
      </c>
      <c r="O35" s="15"/>
      <c r="P35" s="43"/>
      <c r="Q35" s="44"/>
      <c r="S35" s="8"/>
    </row>
    <row r="36" spans="1:30" s="3" customFormat="1" ht="11.25" customHeight="1" x14ac:dyDescent="0.2">
      <c r="A36" s="4">
        <f t="shared" si="3"/>
        <v>2020</v>
      </c>
      <c r="B36" s="5">
        <f t="shared" si="2"/>
        <v>122293.57815566202</v>
      </c>
      <c r="C36" s="6">
        <v>7936.3004936779998</v>
      </c>
      <c r="D36" s="7">
        <v>8.8619937024512296</v>
      </c>
      <c r="E36" s="6">
        <v>30045.137663704001</v>
      </c>
      <c r="F36" s="7">
        <v>4.3805646088442698</v>
      </c>
      <c r="G36" s="6">
        <v>21455.107064861</v>
      </c>
      <c r="H36" s="7">
        <v>5.2422196293261099</v>
      </c>
      <c r="I36" s="6">
        <v>32817.583465049996</v>
      </c>
      <c r="J36" s="7">
        <v>4.1641585366875704</v>
      </c>
      <c r="K36" s="6">
        <v>1544.459306496</v>
      </c>
      <c r="L36" s="7">
        <v>20.471677358609998</v>
      </c>
      <c r="M36" s="6">
        <v>28494.990161873</v>
      </c>
      <c r="N36" s="7">
        <v>4.5130238356065799</v>
      </c>
      <c r="O36" s="15"/>
      <c r="P36" s="43"/>
      <c r="Q36" s="44"/>
      <c r="S36" s="8"/>
    </row>
    <row r="37" spans="1:30" s="3" customFormat="1" ht="11.25" customHeight="1" x14ac:dyDescent="0.2">
      <c r="A37" s="4">
        <f t="shared" si="3"/>
        <v>2021</v>
      </c>
      <c r="B37" s="5">
        <f t="shared" si="2"/>
        <v>122071.181919214</v>
      </c>
      <c r="C37" s="6">
        <v>8935.1463091999995</v>
      </c>
      <c r="D37" s="7">
        <v>8.5648620505364406</v>
      </c>
      <c r="E37" s="6">
        <v>30582.116016733999</v>
      </c>
      <c r="F37" s="7">
        <v>4.4447770541661598</v>
      </c>
      <c r="G37" s="6">
        <v>21092.429749670999</v>
      </c>
      <c r="H37" s="7">
        <v>5.4322836234016503</v>
      </c>
      <c r="I37" s="6">
        <v>32939.083807834002</v>
      </c>
      <c r="J37" s="7">
        <v>4.2737772362479003</v>
      </c>
      <c r="K37" s="6">
        <v>1823.6072778759999</v>
      </c>
      <c r="L37" s="7">
        <v>19.169720459659899</v>
      </c>
      <c r="M37" s="6">
        <v>26698.798757899</v>
      </c>
      <c r="N37" s="7">
        <v>4.8461253310390502</v>
      </c>
      <c r="O37" s="15"/>
      <c r="P37" s="43"/>
      <c r="Q37" s="44"/>
      <c r="S37" s="8"/>
    </row>
    <row r="38" spans="1:30" s="3" customFormat="1" ht="11.25" customHeight="1" x14ac:dyDescent="0.2">
      <c r="A38" s="4">
        <f t="shared" si="3"/>
        <v>2022</v>
      </c>
      <c r="B38" s="5">
        <f t="shared" si="2"/>
        <v>124249.53031047199</v>
      </c>
      <c r="C38" s="6">
        <v>8806.0062483860002</v>
      </c>
      <c r="D38" s="7">
        <v>8.7113306480682002</v>
      </c>
      <c r="E38" s="6">
        <v>29351.600971880001</v>
      </c>
      <c r="F38" s="7">
        <v>4.5853695119525399</v>
      </c>
      <c r="G38" s="6">
        <v>20525.652466407999</v>
      </c>
      <c r="H38" s="7">
        <v>5.5304620443580497</v>
      </c>
      <c r="I38" s="6">
        <v>34032.367127423997</v>
      </c>
      <c r="J38" s="7">
        <v>4.2123556748695998</v>
      </c>
      <c r="K38" s="6">
        <v>1730.515691239</v>
      </c>
      <c r="L38" s="7">
        <v>19.7182051599478</v>
      </c>
      <c r="M38" s="6">
        <v>29803.387805135</v>
      </c>
      <c r="N38" s="7">
        <v>4.5527183423627404</v>
      </c>
      <c r="O38" s="15"/>
      <c r="P38" s="43"/>
      <c r="Q38" s="44"/>
    </row>
    <row r="39" spans="1:30" s="3" customFormat="1" ht="11.25" customHeight="1" x14ac:dyDescent="0.2">
      <c r="A39" s="9">
        <f>A38+1</f>
        <v>2023</v>
      </c>
      <c r="B39" s="10">
        <f>SUM(C39,E39,G39,I39,K39,M39)</f>
        <v>124960.83288781399</v>
      </c>
      <c r="C39" s="11">
        <v>8918.5523571230005</v>
      </c>
      <c r="D39" s="12">
        <v>8.8415063755870698</v>
      </c>
      <c r="E39" s="11">
        <v>29874.804394529001</v>
      </c>
      <c r="F39" s="12">
        <v>4.6237297309467298</v>
      </c>
      <c r="G39" s="11">
        <v>20653.148530983999</v>
      </c>
      <c r="H39" s="12">
        <v>5.5949663826034204</v>
      </c>
      <c r="I39" s="11">
        <v>33210.832423278996</v>
      </c>
      <c r="J39" s="12">
        <v>4.3295093083895502</v>
      </c>
      <c r="K39" s="11">
        <v>1560.3110370080001</v>
      </c>
      <c r="L39" s="12">
        <v>21.0767346622026</v>
      </c>
      <c r="M39" s="11">
        <v>30743.184144891002</v>
      </c>
      <c r="N39" s="12">
        <v>4.55577621740147</v>
      </c>
      <c r="O39" s="15"/>
      <c r="P39" s="43"/>
      <c r="Q39" s="44"/>
    </row>
    <row r="40" spans="1:30" ht="11.25" customHeight="1" x14ac:dyDescent="0.2">
      <c r="A40" s="46">
        <v>2024</v>
      </c>
      <c r="B40" s="10">
        <f>SUM(C40,E40,G40,I40,K40,M40)</f>
        <v>126060.62463135499</v>
      </c>
      <c r="C40" s="11">
        <v>8678.3756509220002</v>
      </c>
      <c r="D40" s="12">
        <v>9.0667725049185393</v>
      </c>
      <c r="E40" s="11">
        <v>29712.980229235</v>
      </c>
      <c r="F40" s="12">
        <v>4.7084782296307601</v>
      </c>
      <c r="G40" s="11">
        <v>21390.564900878999</v>
      </c>
      <c r="H40" s="12">
        <v>5.6046947405854404</v>
      </c>
      <c r="I40" s="11">
        <v>33959.959193007999</v>
      </c>
      <c r="J40" s="12">
        <v>4.3707628371777103</v>
      </c>
      <c r="K40" s="11">
        <v>1986.5857628369999</v>
      </c>
      <c r="L40" s="12">
        <v>18.965884261821099</v>
      </c>
      <c r="M40" s="11">
        <v>30332.158894474</v>
      </c>
      <c r="N40" s="12">
        <v>4.6336100798982001</v>
      </c>
      <c r="P40" s="43"/>
      <c r="Q40" s="44"/>
    </row>
    <row r="41" spans="1:30" s="3" customFormat="1" ht="5.25" customHeight="1" x14ac:dyDescent="0.25">
      <c r="A41" s="81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30" s="3" customFormat="1" ht="33.75" customHeight="1" x14ac:dyDescent="0.25">
      <c r="A42" s="82" t="s">
        <v>22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s="3" customFormat="1" ht="5.25" customHeight="1" x14ac:dyDescent="0.25">
      <c r="A43" s="8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3" customFormat="1" ht="11.25" customHeight="1" x14ac:dyDescent="0.25">
      <c r="A44" s="84" t="s">
        <v>29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  <row r="45" spans="1:30" s="3" customFormat="1" ht="11.25" customHeight="1" x14ac:dyDescent="0.25">
      <c r="A45" s="84" t="s">
        <v>30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</row>
    <row r="46" spans="1:30" s="3" customFormat="1" ht="11.25" customHeight="1" x14ac:dyDescent="0.25">
      <c r="A46" s="84" t="s">
        <v>24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</row>
    <row r="47" spans="1:30" s="3" customFormat="1" ht="5.25" customHeight="1" x14ac:dyDescent="0.25">
      <c r="A47" s="84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</row>
    <row r="48" spans="1:30" s="3" customFormat="1" ht="11.25" customHeight="1" x14ac:dyDescent="0.25">
      <c r="A48" s="84" t="s">
        <v>21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</row>
    <row r="49" spans="1:14" ht="5.25" customHeight="1" x14ac:dyDescent="0.25">
      <c r="A49" s="8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4" ht="11.25" customHeight="1" x14ac:dyDescent="0.25">
      <c r="A50" s="84" t="s">
        <v>49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spans="1:14" ht="11.25" customHeight="1" x14ac:dyDescent="0.25">
      <c r="A51" s="84" t="s">
        <v>48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</row>
  </sheetData>
  <mergeCells count="29">
    <mergeCell ref="A44:N44"/>
    <mergeCell ref="A50:N50"/>
    <mergeCell ref="A51:N51"/>
    <mergeCell ref="A49:N49"/>
    <mergeCell ref="A45:N45"/>
    <mergeCell ref="A46:N46"/>
    <mergeCell ref="A47:N47"/>
    <mergeCell ref="A48:N48"/>
    <mergeCell ref="M6:N6"/>
    <mergeCell ref="A25:N25"/>
    <mergeCell ref="A41:N41"/>
    <mergeCell ref="A42:N42"/>
    <mergeCell ref="A43:N43"/>
    <mergeCell ref="A1:N1"/>
    <mergeCell ref="A2:N2"/>
    <mergeCell ref="A3:N3"/>
    <mergeCell ref="A4:N4"/>
    <mergeCell ref="A9:N9"/>
    <mergeCell ref="C5:D5"/>
    <mergeCell ref="E5:F5"/>
    <mergeCell ref="G5:H5"/>
    <mergeCell ref="I5:J5"/>
    <mergeCell ref="K5:L5"/>
    <mergeCell ref="M5:N5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workbookViewId="0">
      <pane ySplit="8" topLeftCell="A9" activePane="bottomLeft" state="frozen"/>
      <selection sqref="A1:N1"/>
      <selection pane="bottomLeft" sqref="A1:L1"/>
    </sheetView>
  </sheetViews>
  <sheetFormatPr defaultRowHeight="14.25" x14ac:dyDescent="0.2"/>
  <cols>
    <col min="1" max="1" width="10.85546875" style="2" customWidth="1"/>
    <col min="2" max="3" width="10.85546875" style="26" customWidth="1"/>
    <col min="4" max="4" width="10.85546875" style="1" customWidth="1"/>
    <col min="5" max="5" width="10.85546875" style="26" customWidth="1"/>
    <col min="6" max="6" width="10.85546875" style="1" customWidth="1"/>
    <col min="7" max="7" width="10.85546875" style="26" customWidth="1"/>
    <col min="8" max="8" width="10.85546875" style="1" customWidth="1"/>
    <col min="9" max="9" width="10.85546875" style="26" customWidth="1"/>
    <col min="10" max="10" width="10.85546875" style="1" customWidth="1"/>
    <col min="11" max="11" width="10.85546875" style="26" customWidth="1"/>
    <col min="12" max="14" width="10.85546875" style="1" customWidth="1"/>
    <col min="15" max="16384" width="9.140625" style="1"/>
  </cols>
  <sheetData>
    <row r="1" spans="1:14" ht="15" x14ac:dyDescent="0.25">
      <c r="A1" s="8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4" s="20" customFormat="1" ht="15" x14ac:dyDescent="0.25">
      <c r="A2" s="66" t="s">
        <v>31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" s="20" customFormat="1" ht="15" x14ac:dyDescent="0.25">
      <c r="A3" s="66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4" s="20" customFormat="1" ht="15" x14ac:dyDescent="0.25">
      <c r="A4" s="86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4" s="57" customFormat="1" ht="12.75" customHeight="1" x14ac:dyDescent="0.25">
      <c r="A5" s="58"/>
      <c r="B5" s="59" t="s">
        <v>18</v>
      </c>
      <c r="C5" s="91" t="s">
        <v>36</v>
      </c>
      <c r="D5" s="92"/>
      <c r="E5" s="93" t="s">
        <v>37</v>
      </c>
      <c r="F5" s="72"/>
      <c r="G5" s="93" t="s">
        <v>38</v>
      </c>
      <c r="H5" s="72"/>
      <c r="I5" s="93" t="s">
        <v>39</v>
      </c>
      <c r="J5" s="72"/>
      <c r="K5" s="94" t="s">
        <v>40</v>
      </c>
      <c r="L5" s="92"/>
    </row>
    <row r="6" spans="1:14" s="19" customFormat="1" ht="12.75" customHeight="1" x14ac:dyDescent="0.25">
      <c r="A6" s="29"/>
      <c r="B6" s="30"/>
      <c r="C6" s="74"/>
      <c r="D6" s="75"/>
      <c r="E6" s="76"/>
      <c r="F6" s="77"/>
      <c r="G6" s="76"/>
      <c r="H6" s="77"/>
      <c r="I6" s="76"/>
      <c r="J6" s="77"/>
      <c r="K6" s="75"/>
      <c r="L6" s="78"/>
    </row>
    <row r="7" spans="1:14" s="19" customFormat="1" ht="12.75" customHeight="1" x14ac:dyDescent="0.25">
      <c r="A7" s="7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4" s="19" customFormat="1" ht="12.75" customHeight="1" x14ac:dyDescent="0.2">
      <c r="A8" s="16"/>
      <c r="B8" s="24"/>
      <c r="C8" s="31" t="s">
        <v>25</v>
      </c>
      <c r="D8" s="41" t="s">
        <v>28</v>
      </c>
      <c r="E8" s="31" t="s">
        <v>25</v>
      </c>
      <c r="F8" s="41" t="s">
        <v>28</v>
      </c>
      <c r="G8" s="31" t="s">
        <v>25</v>
      </c>
      <c r="H8" s="41" t="s">
        <v>28</v>
      </c>
      <c r="I8" s="31" t="s">
        <v>25</v>
      </c>
      <c r="J8" s="41" t="s">
        <v>28</v>
      </c>
      <c r="K8" s="31" t="s">
        <v>25</v>
      </c>
      <c r="L8" s="41" t="s">
        <v>28</v>
      </c>
    </row>
    <row r="9" spans="1:14" s="3" customFormat="1" ht="11.25" customHeight="1" x14ac:dyDescent="0.25">
      <c r="A9" s="90" t="s">
        <v>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N9" s="8"/>
    </row>
    <row r="10" spans="1:14" s="3" customFormat="1" ht="11.25" customHeight="1" x14ac:dyDescent="0.2">
      <c r="A10" s="4">
        <v>2010</v>
      </c>
      <c r="B10" s="5">
        <f t="shared" ref="B10:B22" si="0">C10+E10+G10+I10+K10+M9</f>
        <v>3642054.4858318069</v>
      </c>
      <c r="C10" s="5">
        <v>1240538.39764925</v>
      </c>
      <c r="D10" s="7">
        <v>0.79566692531789696</v>
      </c>
      <c r="E10" s="5">
        <v>1005076.2866132699</v>
      </c>
      <c r="F10" s="7">
        <v>0.89763989369594299</v>
      </c>
      <c r="G10" s="5">
        <v>708384.94750447304</v>
      </c>
      <c r="H10" s="7">
        <v>1.0987002322039201</v>
      </c>
      <c r="I10" s="5">
        <v>333951.66408515797</v>
      </c>
      <c r="J10" s="7">
        <v>1.6564978063331799</v>
      </c>
      <c r="K10" s="5">
        <v>354103.18997965602</v>
      </c>
      <c r="L10" s="7">
        <v>1.5995269389012099</v>
      </c>
      <c r="N10" s="8"/>
    </row>
    <row r="11" spans="1:14" s="3" customFormat="1" ht="11.25" customHeight="1" x14ac:dyDescent="0.2">
      <c r="A11" s="4">
        <f>A10+1</f>
        <v>2011</v>
      </c>
      <c r="B11" s="5">
        <f t="shared" si="0"/>
        <v>3666864.3512926651</v>
      </c>
      <c r="C11" s="27">
        <v>1222953.6834221301</v>
      </c>
      <c r="D11" s="23">
        <v>0.82170142293374604</v>
      </c>
      <c r="E11" s="27">
        <v>1040688.6228505</v>
      </c>
      <c r="F11" s="23">
        <v>0.91006514050715304</v>
      </c>
      <c r="G11" s="27">
        <v>733010.26844819298</v>
      </c>
      <c r="H11" s="23">
        <v>1.1115204081596901</v>
      </c>
      <c r="I11" s="27">
        <v>314691.93243597599</v>
      </c>
      <c r="J11" s="23">
        <v>1.7646730051794399</v>
      </c>
      <c r="K11" s="27">
        <v>355519.84413586598</v>
      </c>
      <c r="L11" s="23">
        <v>1.6364375805493401</v>
      </c>
      <c r="N11" s="8"/>
    </row>
    <row r="12" spans="1:14" s="3" customFormat="1" ht="11.25" customHeight="1" x14ac:dyDescent="0.2">
      <c r="A12" s="4">
        <f t="shared" ref="A12:A22" si="1">A11+1</f>
        <v>2012</v>
      </c>
      <c r="B12" s="5">
        <f t="shared" si="0"/>
        <v>3686556.7474749736</v>
      </c>
      <c r="C12" s="27">
        <v>1204740.10872285</v>
      </c>
      <c r="D12" s="23">
        <v>0.83078683008044296</v>
      </c>
      <c r="E12" s="27">
        <v>1047029.1632236</v>
      </c>
      <c r="F12" s="23">
        <v>0.90839404449205197</v>
      </c>
      <c r="G12" s="27">
        <v>748611.48830800701</v>
      </c>
      <c r="H12" s="23">
        <v>1.1029701032813699</v>
      </c>
      <c r="I12" s="27">
        <v>324578.376696961</v>
      </c>
      <c r="J12" s="23">
        <v>1.73630033087283</v>
      </c>
      <c r="K12" s="27">
        <v>361597.61052355601</v>
      </c>
      <c r="L12" s="23">
        <v>1.6239421012183799</v>
      </c>
      <c r="N12" s="8"/>
    </row>
    <row r="13" spans="1:14" s="3" customFormat="1" ht="11.25" customHeight="1" x14ac:dyDescent="0.2">
      <c r="A13" s="4">
        <f t="shared" si="1"/>
        <v>2013</v>
      </c>
      <c r="B13" s="5">
        <f t="shared" si="0"/>
        <v>3843859.683873062</v>
      </c>
      <c r="C13" s="27">
        <v>1223709.2232629899</v>
      </c>
      <c r="D13" s="23">
        <v>0.83606992951644499</v>
      </c>
      <c r="E13" s="27">
        <v>1054548.25871436</v>
      </c>
      <c r="F13" s="23">
        <v>0.91439039026998703</v>
      </c>
      <c r="G13" s="27">
        <v>763315.31432936201</v>
      </c>
      <c r="H13" s="23">
        <v>1.1012535338244001</v>
      </c>
      <c r="I13" s="27">
        <v>326876.90334179101</v>
      </c>
      <c r="J13" s="23">
        <v>1.74785493533708</v>
      </c>
      <c r="K13" s="27">
        <v>475409.98422455898</v>
      </c>
      <c r="L13" s="23">
        <v>1.4174937030950401</v>
      </c>
      <c r="N13" s="8"/>
    </row>
    <row r="14" spans="1:14" s="3" customFormat="1" ht="11.25" customHeight="1" x14ac:dyDescent="0.2">
      <c r="A14" s="4">
        <f t="shared" si="1"/>
        <v>2014</v>
      </c>
      <c r="B14" s="5">
        <f t="shared" si="0"/>
        <v>3901350.0814757687</v>
      </c>
      <c r="C14" s="27">
        <v>1247316.3186246899</v>
      </c>
      <c r="D14" s="23">
        <v>0.826167185837273</v>
      </c>
      <c r="E14" s="27">
        <v>1102716.70579397</v>
      </c>
      <c r="F14" s="23">
        <v>0.89288655858446397</v>
      </c>
      <c r="G14" s="27">
        <v>811959.85538351699</v>
      </c>
      <c r="H14" s="23">
        <v>1.0667912207451999</v>
      </c>
      <c r="I14" s="27">
        <v>291122.60450264299</v>
      </c>
      <c r="J14" s="23">
        <v>1.8619065071984999</v>
      </c>
      <c r="K14" s="27">
        <v>448234.59717094898</v>
      </c>
      <c r="L14" s="23">
        <v>1.4645868623726299</v>
      </c>
      <c r="N14" s="8"/>
    </row>
    <row r="15" spans="1:14" s="3" customFormat="1" ht="11.25" customHeight="1" x14ac:dyDescent="0.2">
      <c r="A15" s="4">
        <f t="shared" si="1"/>
        <v>2015</v>
      </c>
      <c r="B15" s="5">
        <f t="shared" si="0"/>
        <v>3921729.0203739521</v>
      </c>
      <c r="C15" s="27">
        <v>1237425.0683702701</v>
      </c>
      <c r="D15" s="23">
        <v>0.85782771501397603</v>
      </c>
      <c r="E15" s="27">
        <v>1119531.0870407401</v>
      </c>
      <c r="F15" s="23">
        <v>0.91506346252178405</v>
      </c>
      <c r="G15" s="27">
        <v>829618.50381294405</v>
      </c>
      <c r="H15" s="23">
        <v>1.0909109610937899</v>
      </c>
      <c r="I15" s="27">
        <v>299123.79339523101</v>
      </c>
      <c r="J15" s="23">
        <v>1.89539884278161</v>
      </c>
      <c r="K15" s="27">
        <v>436030.56775476702</v>
      </c>
      <c r="L15" s="23">
        <v>1.53286149360341</v>
      </c>
      <c r="N15" s="8"/>
    </row>
    <row r="16" spans="1:14" s="3" customFormat="1" ht="11.25" customHeight="1" x14ac:dyDescent="0.2">
      <c r="A16" s="4">
        <f t="shared" si="1"/>
        <v>2016</v>
      </c>
      <c r="B16" s="5">
        <f t="shared" si="0"/>
        <v>3925259.8907354148</v>
      </c>
      <c r="C16" s="27">
        <v>1214269.4914367599</v>
      </c>
      <c r="D16" s="23">
        <v>0.87138588895642699</v>
      </c>
      <c r="E16" s="27">
        <v>1125564.6415099499</v>
      </c>
      <c r="F16" s="23">
        <v>0.90953168573905396</v>
      </c>
      <c r="G16" s="27">
        <v>840829.972446264</v>
      </c>
      <c r="H16" s="23">
        <v>1.07848222494326</v>
      </c>
      <c r="I16" s="27">
        <v>309823.981825569</v>
      </c>
      <c r="J16" s="23">
        <v>1.850640965457</v>
      </c>
      <c r="K16" s="27">
        <v>434771.80351687199</v>
      </c>
      <c r="L16" s="23">
        <v>1.5321407782919501</v>
      </c>
      <c r="N16" s="8"/>
    </row>
    <row r="17" spans="1:14" s="3" customFormat="1" ht="11.25" customHeight="1" x14ac:dyDescent="0.2">
      <c r="A17" s="4">
        <f t="shared" si="1"/>
        <v>2017</v>
      </c>
      <c r="B17" s="5">
        <f t="shared" si="0"/>
        <v>3976200.8700137492</v>
      </c>
      <c r="C17" s="27">
        <v>1225099.7070996801</v>
      </c>
      <c r="D17" s="23">
        <v>0.87441656246838095</v>
      </c>
      <c r="E17" s="27">
        <v>1126454.2145837401</v>
      </c>
      <c r="F17" s="23">
        <v>0.92201623711051806</v>
      </c>
      <c r="G17" s="27">
        <v>865850.10042144603</v>
      </c>
      <c r="H17" s="23">
        <v>1.0762679365729799</v>
      </c>
      <c r="I17" s="27">
        <v>323486.68363380397</v>
      </c>
      <c r="J17" s="23">
        <v>1.82685908745214</v>
      </c>
      <c r="K17" s="27">
        <v>435310.16427507898</v>
      </c>
      <c r="L17" s="23">
        <v>1.5482726481850899</v>
      </c>
      <c r="N17" s="8"/>
    </row>
    <row r="18" spans="1:14" s="3" customFormat="1" ht="11.25" customHeight="1" x14ac:dyDescent="0.2">
      <c r="A18" s="4">
        <f t="shared" si="1"/>
        <v>2018</v>
      </c>
      <c r="B18" s="5">
        <f t="shared" si="0"/>
        <v>3574399.14361839</v>
      </c>
      <c r="C18" s="27">
        <v>1218939.53794041</v>
      </c>
      <c r="D18" s="23">
        <v>0.88246194104186404</v>
      </c>
      <c r="E18" s="27">
        <v>1109531.1294849699</v>
      </c>
      <c r="F18" s="23">
        <v>0.93600563051671504</v>
      </c>
      <c r="G18" s="27">
        <v>829828.78237268503</v>
      </c>
      <c r="H18" s="23">
        <v>1.1048042574479799</v>
      </c>
      <c r="I18" s="27">
        <v>273437.66589944501</v>
      </c>
      <c r="J18" s="23">
        <v>2.0027486471543101</v>
      </c>
      <c r="K18" s="27">
        <v>142662.02792088001</v>
      </c>
      <c r="L18" s="23">
        <v>2.8188727062571801</v>
      </c>
      <c r="N18" s="8"/>
    </row>
    <row r="19" spans="1:14" s="3" customFormat="1" ht="11.25" customHeight="1" x14ac:dyDescent="0.2">
      <c r="A19" s="4">
        <f t="shared" si="1"/>
        <v>2019</v>
      </c>
      <c r="B19" s="5">
        <f t="shared" si="0"/>
        <v>3603722.8450959222</v>
      </c>
      <c r="C19" s="27">
        <v>1224020.33904554</v>
      </c>
      <c r="D19" s="23">
        <v>0.87589662275540703</v>
      </c>
      <c r="E19" s="27">
        <v>1119307.9679264</v>
      </c>
      <c r="F19" s="23">
        <v>0.92563039640751599</v>
      </c>
      <c r="G19" s="27">
        <v>840885.16086602304</v>
      </c>
      <c r="H19" s="23">
        <v>1.0890150736989701</v>
      </c>
      <c r="I19" s="27">
        <v>284603.442734176</v>
      </c>
      <c r="J19" s="23">
        <v>1.9516348722619401</v>
      </c>
      <c r="K19" s="27">
        <v>134905.93452378301</v>
      </c>
      <c r="L19" s="23">
        <v>2.88965900580952</v>
      </c>
      <c r="N19" s="8"/>
    </row>
    <row r="20" spans="1:14" s="3" customFormat="1" ht="11.25" customHeight="1" x14ac:dyDescent="0.2">
      <c r="A20" s="4">
        <f t="shared" si="1"/>
        <v>2020</v>
      </c>
      <c r="B20" s="5">
        <f t="shared" si="0"/>
        <v>3452310.982999132</v>
      </c>
      <c r="C20" s="27">
        <v>1215378.84024949</v>
      </c>
      <c r="D20" s="23">
        <v>0.83900613977653205</v>
      </c>
      <c r="E20" s="27">
        <v>1076163.9503814301</v>
      </c>
      <c r="F20" s="23">
        <v>0.90527249868757498</v>
      </c>
      <c r="G20" s="27">
        <v>772259.98952713795</v>
      </c>
      <c r="H20" s="23">
        <v>1.0946710604801499</v>
      </c>
      <c r="I20" s="27">
        <v>265302.99002011202</v>
      </c>
      <c r="J20" s="23">
        <v>1.93878396440612</v>
      </c>
      <c r="K20" s="27">
        <v>123205.212820962</v>
      </c>
      <c r="L20" s="23">
        <v>2.8803206517014699</v>
      </c>
      <c r="N20" s="8"/>
    </row>
    <row r="21" spans="1:14" s="3" customFormat="1" ht="11.25" customHeight="1" x14ac:dyDescent="0.2">
      <c r="A21" s="4">
        <f t="shared" si="1"/>
        <v>2021</v>
      </c>
      <c r="B21" s="5">
        <f t="shared" si="0"/>
        <v>3471103.7359972401</v>
      </c>
      <c r="C21" s="27">
        <v>1224648.98537846</v>
      </c>
      <c r="D21" s="23">
        <v>0.87003527734362995</v>
      </c>
      <c r="E21" s="27">
        <v>1074120.5604178901</v>
      </c>
      <c r="F21" s="23">
        <v>0.941759401633121</v>
      </c>
      <c r="G21" s="27">
        <v>775265.32142524899</v>
      </c>
      <c r="H21" s="23">
        <v>1.1289636896405999</v>
      </c>
      <c r="I21" s="27">
        <v>264914.795790851</v>
      </c>
      <c r="J21" s="23">
        <v>2.0100879383608401</v>
      </c>
      <c r="K21" s="27">
        <v>132154.07298478999</v>
      </c>
      <c r="L21" s="23">
        <v>2.8906082476744999</v>
      </c>
      <c r="N21" s="8"/>
    </row>
    <row r="22" spans="1:14" s="3" customFormat="1" ht="11.25" customHeight="1" x14ac:dyDescent="0.2">
      <c r="A22" s="4">
        <f t="shared" si="1"/>
        <v>2022</v>
      </c>
      <c r="B22" s="5">
        <f t="shared" si="0"/>
        <v>3589840.344349789</v>
      </c>
      <c r="C22" s="27">
        <v>1231091.4569305601</v>
      </c>
      <c r="D22" s="23">
        <v>0.87301080846589196</v>
      </c>
      <c r="E22" s="27">
        <v>1106789.7385605299</v>
      </c>
      <c r="F22" s="23">
        <v>0.92833734414302505</v>
      </c>
      <c r="G22" s="27">
        <v>836057.78729143005</v>
      </c>
      <c r="H22" s="23">
        <v>1.08946360937977</v>
      </c>
      <c r="I22" s="27">
        <v>288497.83826849703</v>
      </c>
      <c r="J22" s="23">
        <v>1.928801600121</v>
      </c>
      <c r="K22" s="27">
        <v>127403.52329877199</v>
      </c>
      <c r="L22" s="23">
        <v>2.9552262833582201</v>
      </c>
      <c r="N22" s="8"/>
    </row>
    <row r="23" spans="1:14" s="3" customFormat="1" ht="11.25" customHeight="1" x14ac:dyDescent="0.2">
      <c r="A23" s="22">
        <f>A22+1</f>
        <v>2023</v>
      </c>
      <c r="B23" s="25">
        <f>C23+E23+G23+I23+K23+M22</f>
        <v>3651882.2034297474</v>
      </c>
      <c r="C23" s="28">
        <v>1221176.7558281301</v>
      </c>
      <c r="D23" s="15">
        <v>0.89739963577806803</v>
      </c>
      <c r="E23" s="28">
        <v>1129953.2415817899</v>
      </c>
      <c r="F23" s="15">
        <v>0.93725788390171905</v>
      </c>
      <c r="G23" s="28">
        <v>866558.354835907</v>
      </c>
      <c r="H23" s="15">
        <v>1.08350702355325</v>
      </c>
      <c r="I23" s="28">
        <v>309827.42017072998</v>
      </c>
      <c r="J23" s="15">
        <v>1.8855263766032899</v>
      </c>
      <c r="K23" s="28">
        <v>124366.43101319</v>
      </c>
      <c r="L23" s="15">
        <v>3.0356202657189701</v>
      </c>
      <c r="N23" s="8"/>
    </row>
    <row r="24" spans="1:14" s="3" customFormat="1" ht="11.25" customHeight="1" x14ac:dyDescent="0.2">
      <c r="A24" s="9">
        <v>2024</v>
      </c>
      <c r="B24" s="10">
        <f>SUM(C24,E24,G24,I24,K24)</f>
        <v>3681343.4214845253</v>
      </c>
      <c r="C24" s="47">
        <v>1228123.72954793</v>
      </c>
      <c r="D24" s="48">
        <v>0.90611205165742004</v>
      </c>
      <c r="E24" s="47">
        <v>1141061.12543677</v>
      </c>
      <c r="F24" s="48">
        <v>0.94238195812713399</v>
      </c>
      <c r="G24" s="47">
        <v>869880.89497736201</v>
      </c>
      <c r="H24" s="48">
        <v>1.09589507159862</v>
      </c>
      <c r="I24" s="47">
        <v>311640.22938015801</v>
      </c>
      <c r="J24" s="48">
        <v>1.8992532238259701</v>
      </c>
      <c r="K24" s="47">
        <v>130637.442142306</v>
      </c>
      <c r="L24" s="48">
        <v>3.0026173599607602</v>
      </c>
      <c r="N24" s="8"/>
    </row>
    <row r="25" spans="1:14" s="3" customFormat="1" ht="11.25" customHeight="1" x14ac:dyDescent="0.25">
      <c r="A25" s="88" t="s">
        <v>19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N25" s="8"/>
    </row>
    <row r="26" spans="1:14" s="3" customFormat="1" ht="11.25" customHeight="1" x14ac:dyDescent="0.2">
      <c r="A26" s="4">
        <v>2010</v>
      </c>
      <c r="B26" s="5">
        <f t="shared" ref="B26:B38" si="2">C26+E26+G26+I26+K26+M25</f>
        <v>132092</v>
      </c>
      <c r="C26" s="27">
        <v>50694</v>
      </c>
      <c r="D26" s="23">
        <v>3.1909748803909599</v>
      </c>
      <c r="E26" s="27">
        <v>35136</v>
      </c>
      <c r="F26" s="23">
        <v>3.9603216421618899</v>
      </c>
      <c r="G26" s="27">
        <v>20740</v>
      </c>
      <c r="H26" s="23">
        <v>5.2885290621725796</v>
      </c>
      <c r="I26" s="27">
        <v>8887</v>
      </c>
      <c r="J26" s="23">
        <v>8.2617446777684496</v>
      </c>
      <c r="K26" s="27">
        <v>16635</v>
      </c>
      <c r="L26" s="23">
        <v>5.9568997830277102</v>
      </c>
      <c r="N26" s="8"/>
    </row>
    <row r="27" spans="1:14" s="3" customFormat="1" ht="11.25" customHeight="1" x14ac:dyDescent="0.2">
      <c r="A27" s="4">
        <f>A26+1</f>
        <v>2011</v>
      </c>
      <c r="B27" s="5">
        <f t="shared" si="2"/>
        <v>132371</v>
      </c>
      <c r="C27" s="27">
        <v>48141</v>
      </c>
      <c r="D27" s="23">
        <v>3.2572174922124302</v>
      </c>
      <c r="E27" s="27">
        <v>34984</v>
      </c>
      <c r="F27" s="23">
        <v>3.92598645387277</v>
      </c>
      <c r="G27" s="27">
        <v>20363</v>
      </c>
      <c r="H27" s="23">
        <v>5.2895644617787498</v>
      </c>
      <c r="I27" s="27">
        <v>9478</v>
      </c>
      <c r="J27" s="23">
        <v>7.9240329253975403</v>
      </c>
      <c r="K27" s="27">
        <v>19405</v>
      </c>
      <c r="L27" s="23">
        <v>5.44959344923004</v>
      </c>
      <c r="N27" s="8"/>
    </row>
    <row r="28" spans="1:14" s="3" customFormat="1" ht="11.25" customHeight="1" x14ac:dyDescent="0.2">
      <c r="A28" s="4">
        <f t="shared" ref="A28:A38" si="3">A27+1</f>
        <v>2012</v>
      </c>
      <c r="B28" s="5">
        <f t="shared" si="2"/>
        <v>133122</v>
      </c>
      <c r="C28" s="27">
        <v>49774</v>
      </c>
      <c r="D28" s="23">
        <v>3.2218161967159902</v>
      </c>
      <c r="E28" s="27">
        <v>36373</v>
      </c>
      <c r="F28" s="23">
        <v>3.8759458169929801</v>
      </c>
      <c r="G28" s="27">
        <v>21042</v>
      </c>
      <c r="H28" s="23">
        <v>5.2243319857815296</v>
      </c>
      <c r="I28" s="27">
        <v>10040</v>
      </c>
      <c r="J28" s="23">
        <v>7.7712091536028103</v>
      </c>
      <c r="K28" s="27">
        <v>15893</v>
      </c>
      <c r="L28" s="23">
        <v>6.0783215220846998</v>
      </c>
      <c r="N28" s="8"/>
    </row>
    <row r="29" spans="1:14" s="3" customFormat="1" ht="11.25" customHeight="1" x14ac:dyDescent="0.2">
      <c r="A29" s="4">
        <f t="shared" si="3"/>
        <v>2013</v>
      </c>
      <c r="B29" s="5">
        <f t="shared" si="2"/>
        <v>140384</v>
      </c>
      <c r="C29" s="27">
        <v>45954</v>
      </c>
      <c r="D29" s="23">
        <v>3.4154799625060299</v>
      </c>
      <c r="E29" s="27">
        <v>37764</v>
      </c>
      <c r="F29" s="23">
        <v>3.8228472178339299</v>
      </c>
      <c r="G29" s="27">
        <v>23706</v>
      </c>
      <c r="H29" s="23">
        <v>4.9675749586312898</v>
      </c>
      <c r="I29" s="27">
        <v>10289</v>
      </c>
      <c r="J29" s="23">
        <v>7.73476475254345</v>
      </c>
      <c r="K29" s="27">
        <v>22671</v>
      </c>
      <c r="L29" s="23">
        <v>5.1001528848963602</v>
      </c>
      <c r="N29" s="8"/>
    </row>
    <row r="30" spans="1:14" s="3" customFormat="1" ht="11.25" customHeight="1" x14ac:dyDescent="0.2">
      <c r="A30" s="4">
        <f t="shared" si="3"/>
        <v>2014</v>
      </c>
      <c r="B30" s="5">
        <f t="shared" si="2"/>
        <v>143278</v>
      </c>
      <c r="C30" s="27">
        <v>50603</v>
      </c>
      <c r="D30" s="23">
        <v>3.1797188955878699</v>
      </c>
      <c r="E30" s="27">
        <v>38936</v>
      </c>
      <c r="F30" s="23">
        <v>3.70193423404569</v>
      </c>
      <c r="G30" s="27">
        <v>24795</v>
      </c>
      <c r="H30" s="23">
        <v>4.7656096367081302</v>
      </c>
      <c r="I30" s="27">
        <v>8095</v>
      </c>
      <c r="J30" s="23">
        <v>8.5826357864903304</v>
      </c>
      <c r="K30" s="27">
        <v>20849</v>
      </c>
      <c r="L30" s="23">
        <v>5.2470915953048998</v>
      </c>
      <c r="N30" s="8"/>
    </row>
    <row r="31" spans="1:14" s="3" customFormat="1" ht="11.25" customHeight="1" x14ac:dyDescent="0.2">
      <c r="A31" s="4">
        <f t="shared" si="3"/>
        <v>2015</v>
      </c>
      <c r="B31" s="5">
        <f t="shared" si="2"/>
        <v>143726</v>
      </c>
      <c r="C31" s="27">
        <v>51690</v>
      </c>
      <c r="D31" s="23">
        <v>3.2438798637805002</v>
      </c>
      <c r="E31" s="27">
        <v>39189</v>
      </c>
      <c r="F31" s="23">
        <v>3.8279443604121801</v>
      </c>
      <c r="G31" s="27">
        <v>24477</v>
      </c>
      <c r="H31" s="23">
        <v>4.9672043480518298</v>
      </c>
      <c r="I31" s="27">
        <v>8934</v>
      </c>
      <c r="J31" s="23">
        <v>8.4752742115211106</v>
      </c>
      <c r="K31" s="27">
        <v>19436</v>
      </c>
      <c r="L31" s="23">
        <v>5.6428802156799298</v>
      </c>
      <c r="N31" s="8"/>
    </row>
    <row r="32" spans="1:14" s="3" customFormat="1" ht="11.25" customHeight="1" x14ac:dyDescent="0.2">
      <c r="A32" s="4">
        <f t="shared" si="3"/>
        <v>2016</v>
      </c>
      <c r="B32" s="5">
        <f t="shared" si="2"/>
        <v>144642</v>
      </c>
      <c r="C32" s="27">
        <v>51115</v>
      </c>
      <c r="D32" s="23">
        <v>3.2926026534894399</v>
      </c>
      <c r="E32" s="27">
        <v>39858</v>
      </c>
      <c r="F32" s="23">
        <v>3.8126093270591999</v>
      </c>
      <c r="G32" s="27">
        <v>24039</v>
      </c>
      <c r="H32" s="23">
        <v>5.05074033755686</v>
      </c>
      <c r="I32" s="27">
        <v>9599</v>
      </c>
      <c r="J32" s="23">
        <v>8.2370357802706096</v>
      </c>
      <c r="K32" s="27">
        <v>20031</v>
      </c>
      <c r="L32" s="23">
        <v>5.5608879582810404</v>
      </c>
      <c r="N32" s="8"/>
    </row>
    <row r="33" spans="1:14" s="3" customFormat="1" ht="11.25" customHeight="1" x14ac:dyDescent="0.2">
      <c r="A33" s="4">
        <f t="shared" si="3"/>
        <v>2017</v>
      </c>
      <c r="B33" s="5">
        <f t="shared" si="2"/>
        <v>143803</v>
      </c>
      <c r="C33" s="27">
        <v>49705</v>
      </c>
      <c r="D33" s="23">
        <v>3.2919167831883098</v>
      </c>
      <c r="E33" s="27">
        <v>38183</v>
      </c>
      <c r="F33" s="23">
        <v>3.8390993643387299</v>
      </c>
      <c r="G33" s="27">
        <v>25325</v>
      </c>
      <c r="H33" s="23">
        <v>4.823872889504</v>
      </c>
      <c r="I33" s="27">
        <v>10393</v>
      </c>
      <c r="J33" s="23">
        <v>7.7616968903856201</v>
      </c>
      <c r="K33" s="27">
        <v>20197</v>
      </c>
      <c r="L33" s="23">
        <v>5.4555553151295104</v>
      </c>
      <c r="N33" s="8"/>
    </row>
    <row r="34" spans="1:14" s="3" customFormat="1" ht="11.25" customHeight="1" x14ac:dyDescent="0.2">
      <c r="A34" s="4">
        <f t="shared" si="3"/>
        <v>2018</v>
      </c>
      <c r="B34" s="5">
        <f t="shared" si="2"/>
        <v>124577</v>
      </c>
      <c r="C34" s="27">
        <v>49332</v>
      </c>
      <c r="D34" s="23">
        <v>3.2901781311580098</v>
      </c>
      <c r="E34" s="27">
        <v>37018</v>
      </c>
      <c r="F34" s="23">
        <v>3.8783192032068099</v>
      </c>
      <c r="G34" s="27">
        <v>24000</v>
      </c>
      <c r="H34" s="23">
        <v>4.9335794686111596</v>
      </c>
      <c r="I34" s="27">
        <v>7046</v>
      </c>
      <c r="J34" s="23">
        <v>9.4440845498451491</v>
      </c>
      <c r="K34" s="27">
        <v>7181</v>
      </c>
      <c r="L34" s="23">
        <v>9.3417622515403806</v>
      </c>
      <c r="N34" s="8"/>
    </row>
    <row r="35" spans="1:14" s="3" customFormat="1" ht="11.25" customHeight="1" x14ac:dyDescent="0.2">
      <c r="A35" s="4">
        <f t="shared" si="3"/>
        <v>2019</v>
      </c>
      <c r="B35" s="5">
        <f t="shared" si="2"/>
        <v>124245</v>
      </c>
      <c r="C35" s="27">
        <v>48669</v>
      </c>
      <c r="D35" s="23">
        <v>3.3360554002921301</v>
      </c>
      <c r="E35" s="27">
        <v>37645</v>
      </c>
      <c r="F35" s="23">
        <v>3.8743143187193598</v>
      </c>
      <c r="G35" s="27">
        <v>24866</v>
      </c>
      <c r="H35" s="23">
        <v>4.8858692359919198</v>
      </c>
      <c r="I35" s="27">
        <v>7189</v>
      </c>
      <c r="J35" s="23">
        <v>9.4693951040018707</v>
      </c>
      <c r="K35" s="27">
        <v>5876</v>
      </c>
      <c r="L35" s="23">
        <v>10.450023523347999</v>
      </c>
      <c r="N35" s="8"/>
    </row>
    <row r="36" spans="1:14" s="3" customFormat="1" ht="11.25" customHeight="1" x14ac:dyDescent="0.2">
      <c r="A36" s="4">
        <f t="shared" si="3"/>
        <v>2020</v>
      </c>
      <c r="B36" s="5">
        <f t="shared" si="2"/>
        <v>122293</v>
      </c>
      <c r="C36" s="27">
        <v>47895</v>
      </c>
      <c r="D36" s="23">
        <v>3.3516461472331098</v>
      </c>
      <c r="E36" s="27">
        <v>38573</v>
      </c>
      <c r="F36" s="23">
        <v>3.79905816430206</v>
      </c>
      <c r="G36" s="27">
        <v>22849</v>
      </c>
      <c r="H36" s="23">
        <v>5.0700139866676697</v>
      </c>
      <c r="I36" s="27">
        <v>7085</v>
      </c>
      <c r="J36" s="23">
        <v>9.4420919268191099</v>
      </c>
      <c r="K36" s="27">
        <v>5891</v>
      </c>
      <c r="L36" s="23">
        <v>10.337609173514</v>
      </c>
      <c r="N36" s="8"/>
    </row>
    <row r="37" spans="1:14" s="3" customFormat="1" ht="11.25" customHeight="1" x14ac:dyDescent="0.2">
      <c r="A37" s="4">
        <f t="shared" si="3"/>
        <v>2021</v>
      </c>
      <c r="B37" s="5">
        <f t="shared" si="2"/>
        <v>122071</v>
      </c>
      <c r="C37" s="27">
        <v>48940</v>
      </c>
      <c r="D37" s="23">
        <v>3.3981422096187899</v>
      </c>
      <c r="E37" s="27">
        <v>36346</v>
      </c>
      <c r="F37" s="23">
        <v>4.0400470978429999</v>
      </c>
      <c r="G37" s="27">
        <v>23206</v>
      </c>
      <c r="H37" s="23">
        <v>5.1929925103591899</v>
      </c>
      <c r="I37" s="27">
        <v>7756</v>
      </c>
      <c r="J37" s="23">
        <v>9.2066432782729795</v>
      </c>
      <c r="K37" s="27">
        <v>5823</v>
      </c>
      <c r="L37" s="23">
        <v>10.794032804659199</v>
      </c>
      <c r="N37" s="8"/>
    </row>
    <row r="38" spans="1:14" s="3" customFormat="1" ht="11.25" customHeight="1" x14ac:dyDescent="0.2">
      <c r="A38" s="4">
        <f t="shared" si="3"/>
        <v>2022</v>
      </c>
      <c r="B38" s="5">
        <f t="shared" si="2"/>
        <v>124249</v>
      </c>
      <c r="C38" s="27">
        <v>48093</v>
      </c>
      <c r="D38" s="23">
        <v>3.4537354519389001</v>
      </c>
      <c r="E38" s="27">
        <v>36856</v>
      </c>
      <c r="F38" s="23">
        <v>4.0259910602144098</v>
      </c>
      <c r="G38" s="27">
        <v>25810</v>
      </c>
      <c r="H38" s="23">
        <v>4.9091985876602697</v>
      </c>
      <c r="I38" s="27">
        <v>7304</v>
      </c>
      <c r="J38" s="23">
        <v>9.5602147432279505</v>
      </c>
      <c r="K38" s="27">
        <v>6186</v>
      </c>
      <c r="L38" s="23">
        <v>10.4767348895243</v>
      </c>
      <c r="N38" s="8"/>
    </row>
    <row r="39" spans="1:14" s="3" customFormat="1" ht="11.25" customHeight="1" x14ac:dyDescent="0.2">
      <c r="A39" s="22">
        <f>A38+1</f>
        <v>2023</v>
      </c>
      <c r="B39" s="25">
        <f>C39+E39+G39+I39+K39+M38</f>
        <v>124961</v>
      </c>
      <c r="C39" s="28">
        <v>48110</v>
      </c>
      <c r="D39" s="15">
        <v>3.5202408739415798</v>
      </c>
      <c r="E39" s="28">
        <v>36596</v>
      </c>
      <c r="F39" s="15">
        <v>4.1033862094979199</v>
      </c>
      <c r="G39" s="28">
        <v>25827</v>
      </c>
      <c r="H39" s="15">
        <v>5.0018664483312198</v>
      </c>
      <c r="I39" s="28">
        <v>8143</v>
      </c>
      <c r="J39" s="15">
        <v>9.2037189381359195</v>
      </c>
      <c r="K39" s="28">
        <v>6285</v>
      </c>
      <c r="L39" s="15">
        <v>10.400517836359599</v>
      </c>
    </row>
    <row r="40" spans="1:14" ht="11.25" customHeight="1" x14ac:dyDescent="0.2">
      <c r="A40" s="46">
        <v>2024</v>
      </c>
      <c r="B40" s="10">
        <f>SUM(C40,E40,G40,I40,K40)</f>
        <v>126060.62463135499</v>
      </c>
      <c r="C40" s="47">
        <v>48863.503380795002</v>
      </c>
      <c r="D40" s="48">
        <v>3.54212135397901</v>
      </c>
      <c r="E40" s="47">
        <v>38558.486884327998</v>
      </c>
      <c r="F40" s="48">
        <v>4.0624664965892503</v>
      </c>
      <c r="G40" s="47">
        <v>24600.684356451002</v>
      </c>
      <c r="H40" s="48">
        <v>5.2064267632843899</v>
      </c>
      <c r="I40" s="47">
        <v>8338.773592988</v>
      </c>
      <c r="J40" s="48">
        <v>9.2187091453842296</v>
      </c>
      <c r="K40" s="47">
        <v>5699.1764167929996</v>
      </c>
      <c r="L40" s="48">
        <v>11.131638462821201</v>
      </c>
    </row>
    <row r="41" spans="1:14" s="3" customFormat="1" ht="5.25" customHeight="1" x14ac:dyDescent="0.25">
      <c r="A41" s="81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</row>
    <row r="42" spans="1:14" s="3" customFormat="1" ht="26.25" customHeight="1" x14ac:dyDescent="0.25">
      <c r="A42" s="87" t="s">
        <v>20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</row>
    <row r="43" spans="1:14" s="3" customFormat="1" ht="5.25" customHeight="1" x14ac:dyDescent="0.25">
      <c r="A43" s="81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  <row r="44" spans="1:14" s="3" customFormat="1" ht="11.25" customHeight="1" x14ac:dyDescent="0.25">
      <c r="A44" s="81" t="s">
        <v>29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</row>
    <row r="45" spans="1:14" s="3" customFormat="1" ht="11.25" customHeight="1" x14ac:dyDescent="0.25">
      <c r="A45" s="81" t="s">
        <v>30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</row>
    <row r="46" spans="1:14" s="3" customFormat="1" ht="11.25" customHeight="1" x14ac:dyDescent="0.25">
      <c r="A46" s="81" t="s">
        <v>24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</row>
    <row r="47" spans="1:14" s="3" customFormat="1" ht="5.25" customHeight="1" x14ac:dyDescent="0.25">
      <c r="A47" s="81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</row>
    <row r="48" spans="1:14" s="3" customFormat="1" ht="11.25" customHeight="1" x14ac:dyDescent="0.25">
      <c r="A48" s="81" t="s">
        <v>21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</row>
    <row r="49" spans="1:14" s="3" customFormat="1" ht="5.25" customHeight="1" x14ac:dyDescent="0.25">
      <c r="A49" s="81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</row>
    <row r="50" spans="1:14" ht="11.25" customHeight="1" x14ac:dyDescent="0.25">
      <c r="A50" s="84" t="s">
        <v>49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/>
    </row>
    <row r="51" spans="1:14" ht="11.25" customHeight="1" x14ac:dyDescent="0.25">
      <c r="A51" s="84" t="s">
        <v>48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</row>
  </sheetData>
  <mergeCells count="28">
    <mergeCell ref="A51:N51"/>
    <mergeCell ref="A50:L50"/>
    <mergeCell ref="A49:L49"/>
    <mergeCell ref="A48:L48"/>
    <mergeCell ref="A2:L2"/>
    <mergeCell ref="A43:L43"/>
    <mergeCell ref="A44:L44"/>
    <mergeCell ref="A45:L45"/>
    <mergeCell ref="A46:L46"/>
    <mergeCell ref="A47:L47"/>
    <mergeCell ref="G6:H6"/>
    <mergeCell ref="I6:J6"/>
    <mergeCell ref="K6:L6"/>
    <mergeCell ref="A1:L1"/>
    <mergeCell ref="A3:L3"/>
    <mergeCell ref="A4:L4"/>
    <mergeCell ref="A42:L42"/>
    <mergeCell ref="A41:L41"/>
    <mergeCell ref="A25:L25"/>
    <mergeCell ref="A9:L9"/>
    <mergeCell ref="C5:D5"/>
    <mergeCell ref="E5:F5"/>
    <mergeCell ref="G5:H5"/>
    <mergeCell ref="I5:J5"/>
    <mergeCell ref="K5:L5"/>
    <mergeCell ref="A7:L7"/>
    <mergeCell ref="C6:D6"/>
    <mergeCell ref="E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1"/>
  <sheetViews>
    <sheetView workbookViewId="0">
      <pane ySplit="8" topLeftCell="A9" activePane="bottomLeft" state="frozen"/>
      <selection sqref="A1:N1"/>
      <selection pane="bottomLeft" sqref="A1:L1"/>
    </sheetView>
  </sheetViews>
  <sheetFormatPr defaultRowHeight="12.75" x14ac:dyDescent="0.2"/>
  <cols>
    <col min="1" max="1" width="10.85546875" style="34" customWidth="1"/>
    <col min="2" max="3" width="10.85546875" style="37" customWidth="1"/>
    <col min="4" max="4" width="10.85546875" style="32" customWidth="1"/>
    <col min="5" max="5" width="10.85546875" style="37" customWidth="1"/>
    <col min="6" max="6" width="10.85546875" style="32" customWidth="1"/>
    <col min="7" max="7" width="10.85546875" style="37" customWidth="1"/>
    <col min="8" max="8" width="10.85546875" style="32" customWidth="1"/>
    <col min="9" max="9" width="10.85546875" style="37" customWidth="1"/>
    <col min="10" max="10" width="10.85546875" style="20" customWidth="1"/>
    <col min="11" max="11" width="10.85546875" style="37" customWidth="1"/>
    <col min="12" max="14" width="10.85546875" style="20" customWidth="1"/>
    <col min="15" max="15" width="9.7109375" style="20" customWidth="1"/>
    <col min="16" max="16" width="6.85546875" style="20" customWidth="1"/>
    <col min="17" max="17" width="9.5703125" style="20" bestFit="1" customWidth="1"/>
    <col min="18" max="22" width="9.28515625" style="20" bestFit="1" customWidth="1"/>
    <col min="23" max="16384" width="9.140625" style="20"/>
  </cols>
  <sheetData>
    <row r="1" spans="1:22" ht="15" x14ac:dyDescent="0.25">
      <c r="A1" s="99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22" ht="15" x14ac:dyDescent="0.25">
      <c r="A2" s="66" t="s">
        <v>32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22" ht="15" x14ac:dyDescent="0.25">
      <c r="A3" s="66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22" ht="15" x14ac:dyDescent="0.25">
      <c r="A4" s="10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22" s="63" customFormat="1" ht="12.75" customHeight="1" x14ac:dyDescent="0.25">
      <c r="A5" s="61"/>
      <c r="B5" s="62" t="s">
        <v>18</v>
      </c>
      <c r="C5" s="102" t="s">
        <v>46</v>
      </c>
      <c r="D5" s="103"/>
      <c r="E5" s="104" t="s">
        <v>47</v>
      </c>
      <c r="F5" s="105"/>
      <c r="G5" s="104" t="s">
        <v>0</v>
      </c>
      <c r="H5" s="105"/>
      <c r="I5" s="104" t="s">
        <v>1</v>
      </c>
      <c r="J5" s="105"/>
      <c r="K5" s="104" t="s">
        <v>2</v>
      </c>
      <c r="L5" s="106"/>
    </row>
    <row r="6" spans="1:22" s="19" customFormat="1" ht="12.75" customHeight="1" x14ac:dyDescent="0.25">
      <c r="A6" s="29"/>
      <c r="B6" s="60"/>
      <c r="C6" s="107"/>
      <c r="D6" s="108"/>
      <c r="E6" s="76"/>
      <c r="F6" s="76"/>
      <c r="G6" s="76"/>
      <c r="H6" s="77"/>
      <c r="I6" s="76"/>
      <c r="J6" s="77"/>
      <c r="K6" s="75"/>
      <c r="L6" s="78"/>
      <c r="M6" s="54"/>
    </row>
    <row r="7" spans="1:22" s="19" customFormat="1" ht="12.75" customHeight="1" x14ac:dyDescent="0.25">
      <c r="A7" s="7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22" ht="13.5" x14ac:dyDescent="0.2">
      <c r="B8" s="39" t="s">
        <v>18</v>
      </c>
      <c r="C8" s="31" t="s">
        <v>25</v>
      </c>
      <c r="D8" s="41" t="s">
        <v>28</v>
      </c>
      <c r="E8" s="31" t="s">
        <v>25</v>
      </c>
      <c r="F8" s="41" t="s">
        <v>28</v>
      </c>
      <c r="G8" s="31" t="s">
        <v>25</v>
      </c>
      <c r="H8" s="41" t="s">
        <v>28</v>
      </c>
      <c r="I8" s="31" t="s">
        <v>25</v>
      </c>
      <c r="J8" s="41" t="s">
        <v>28</v>
      </c>
      <c r="K8" s="31" t="s">
        <v>25</v>
      </c>
      <c r="L8" s="41" t="s">
        <v>28</v>
      </c>
      <c r="O8" s="42"/>
      <c r="P8" s="42"/>
      <c r="Q8" s="42"/>
      <c r="R8" s="42"/>
      <c r="S8" s="42"/>
      <c r="T8" s="42"/>
      <c r="U8" s="42"/>
      <c r="V8" s="42"/>
    </row>
    <row r="9" spans="1:22" s="3" customFormat="1" ht="11.25" customHeight="1" x14ac:dyDescent="0.25">
      <c r="A9" s="101" t="s">
        <v>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O9" s="8"/>
      <c r="P9" s="8"/>
      <c r="Q9" s="8"/>
      <c r="R9" s="8"/>
      <c r="S9" s="8"/>
      <c r="T9" s="8"/>
      <c r="U9" s="8"/>
      <c r="V9" s="8"/>
    </row>
    <row r="10" spans="1:22" s="3" customFormat="1" ht="11.25" customHeight="1" x14ac:dyDescent="0.2">
      <c r="A10" s="4">
        <v>2010</v>
      </c>
      <c r="B10" s="5">
        <f>C10+E10+G10+I10+K10+M10</f>
        <v>3642054.4858318041</v>
      </c>
      <c r="C10" s="5">
        <v>574868.50755534903</v>
      </c>
      <c r="D10" s="7">
        <v>1.2373526676618301</v>
      </c>
      <c r="E10" s="5">
        <v>1950225.6962581701</v>
      </c>
      <c r="F10" s="7">
        <v>0.58675169291471196</v>
      </c>
      <c r="G10" s="5">
        <v>1066523.5359481799</v>
      </c>
      <c r="H10" s="7">
        <v>0.85088441085905298</v>
      </c>
      <c r="I10" s="5">
        <v>7897.9613598365004</v>
      </c>
      <c r="J10" s="7">
        <v>11.230429792182701</v>
      </c>
      <c r="K10" s="6">
        <v>42538.784710268701</v>
      </c>
      <c r="L10" s="7">
        <v>4.7457476625653499</v>
      </c>
      <c r="N10" s="8"/>
      <c r="O10" s="8"/>
      <c r="P10" s="8"/>
      <c r="Q10" s="8"/>
      <c r="R10" s="8"/>
      <c r="S10" s="8"/>
      <c r="T10" s="8"/>
      <c r="U10" s="8"/>
      <c r="V10" s="8"/>
    </row>
    <row r="11" spans="1:22" s="3" customFormat="1" ht="11.25" customHeight="1" x14ac:dyDescent="0.2">
      <c r="A11" s="4">
        <f>A10+1</f>
        <v>2011</v>
      </c>
      <c r="B11" s="5">
        <f t="shared" ref="B11:B12" si="0">C11+E11+G11+I11+K11+M11</f>
        <v>3666864.3512926716</v>
      </c>
      <c r="C11" s="5">
        <v>579640.36310058297</v>
      </c>
      <c r="D11" s="7">
        <v>1.27728475887977</v>
      </c>
      <c r="E11" s="5">
        <v>1985026.62269192</v>
      </c>
      <c r="F11" s="7">
        <v>0.58863032787785796</v>
      </c>
      <c r="G11" s="5">
        <v>1068457.8256620099</v>
      </c>
      <c r="H11" s="7">
        <v>0.90044626276880002</v>
      </c>
      <c r="I11" s="5">
        <v>7433.7544599140001</v>
      </c>
      <c r="J11" s="7">
        <v>11.855245281195099</v>
      </c>
      <c r="K11" s="6">
        <v>26305.785378245</v>
      </c>
      <c r="L11" s="7">
        <v>6.1543374202986998</v>
      </c>
      <c r="N11" s="8"/>
      <c r="O11" s="8"/>
      <c r="P11" s="8"/>
      <c r="Q11" s="8"/>
      <c r="R11" s="8"/>
      <c r="S11" s="8"/>
      <c r="T11" s="8"/>
      <c r="U11" s="8"/>
      <c r="V11" s="8"/>
    </row>
    <row r="12" spans="1:22" s="3" customFormat="1" ht="11.25" customHeight="1" x14ac:dyDescent="0.2">
      <c r="A12" s="4">
        <f t="shared" ref="A12:A23" si="1">A11+1</f>
        <v>2012</v>
      </c>
      <c r="B12" s="5">
        <f t="shared" si="0"/>
        <v>3686556.7474749736</v>
      </c>
      <c r="C12" s="5">
        <v>559728.40422668296</v>
      </c>
      <c r="D12" s="7">
        <v>1.29907316597931</v>
      </c>
      <c r="E12" s="5">
        <v>1993659.0196376501</v>
      </c>
      <c r="F12" s="7">
        <v>0.589619427448281</v>
      </c>
      <c r="G12" s="5">
        <v>1090871.42613828</v>
      </c>
      <c r="H12" s="7">
        <v>0.890889260061558</v>
      </c>
      <c r="I12" s="5">
        <v>7295.3297246370003</v>
      </c>
      <c r="J12" s="7">
        <v>11.974710612624801</v>
      </c>
      <c r="K12" s="6">
        <v>35002.567747724002</v>
      </c>
      <c r="L12" s="7">
        <v>5.3871561763415601</v>
      </c>
      <c r="N12" s="8"/>
      <c r="O12" s="8"/>
      <c r="P12" s="8"/>
      <c r="Q12" s="8"/>
      <c r="R12" s="8"/>
      <c r="S12" s="8"/>
      <c r="T12" s="8"/>
      <c r="U12" s="8"/>
      <c r="V12" s="8"/>
    </row>
    <row r="13" spans="1:22" s="3" customFormat="1" ht="11.25" customHeight="1" x14ac:dyDescent="0.2">
      <c r="A13" s="4">
        <f t="shared" si="1"/>
        <v>2013</v>
      </c>
      <c r="B13" s="27">
        <f>SUM(C13,E13,G13,I13)</f>
        <v>3843859.6838730541</v>
      </c>
      <c r="C13" s="5">
        <v>606195.93481579702</v>
      </c>
      <c r="D13" s="7">
        <v>1.2583464333270999</v>
      </c>
      <c r="E13" s="5">
        <v>2093252.7154250999</v>
      </c>
      <c r="F13" s="7">
        <v>0.57827477513874304</v>
      </c>
      <c r="G13" s="5">
        <v>1134958.36095748</v>
      </c>
      <c r="H13" s="7">
        <v>0.87177128353686895</v>
      </c>
      <c r="I13" s="5">
        <v>9452.672674677</v>
      </c>
      <c r="J13" s="7">
        <v>10.800850258313099</v>
      </c>
      <c r="K13" s="27">
        <v>0</v>
      </c>
      <c r="L13" s="23">
        <v>0</v>
      </c>
      <c r="O13" s="8"/>
      <c r="P13" s="8"/>
      <c r="Q13" s="8"/>
      <c r="R13" s="8"/>
      <c r="S13" s="8"/>
      <c r="T13" s="8"/>
      <c r="U13" s="8"/>
      <c r="V13" s="8"/>
    </row>
    <row r="14" spans="1:22" s="3" customFormat="1" ht="11.25" customHeight="1" x14ac:dyDescent="0.2">
      <c r="A14" s="4">
        <f t="shared" si="1"/>
        <v>2014</v>
      </c>
      <c r="B14" s="27">
        <f t="shared" ref="B14:B23" si="2">SUM(C14,E14,G14,I14)</f>
        <v>3901350.0814757636</v>
      </c>
      <c r="C14" s="5">
        <v>610601.10311700695</v>
      </c>
      <c r="D14" s="7">
        <v>1.2511664655900601</v>
      </c>
      <c r="E14" s="5">
        <v>2117402.1065967898</v>
      </c>
      <c r="F14" s="7">
        <v>0.57293948618201895</v>
      </c>
      <c r="G14" s="5">
        <v>1164611.5876054899</v>
      </c>
      <c r="H14" s="7">
        <v>0.858139479268341</v>
      </c>
      <c r="I14" s="5">
        <v>8735.2841564770006</v>
      </c>
      <c r="J14" s="7">
        <v>11.1320174898629</v>
      </c>
      <c r="K14" s="27">
        <v>0</v>
      </c>
      <c r="L14" s="23">
        <v>0</v>
      </c>
      <c r="O14" s="8"/>
      <c r="P14" s="8"/>
      <c r="Q14" s="8"/>
      <c r="R14" s="8"/>
      <c r="S14" s="8"/>
      <c r="T14" s="8"/>
      <c r="U14" s="8"/>
      <c r="V14" s="8"/>
    </row>
    <row r="15" spans="1:22" s="3" customFormat="1" ht="11.25" customHeight="1" x14ac:dyDescent="0.2">
      <c r="A15" s="4">
        <f t="shared" si="1"/>
        <v>2015</v>
      </c>
      <c r="B15" s="27">
        <f t="shared" si="2"/>
        <v>3921729.0203739596</v>
      </c>
      <c r="C15" s="5">
        <v>612310.70100286498</v>
      </c>
      <c r="D15" s="7">
        <v>1.28382352216345</v>
      </c>
      <c r="E15" s="5">
        <v>2127565.0296222498</v>
      </c>
      <c r="F15" s="7">
        <v>0.59243367606742703</v>
      </c>
      <c r="G15" s="5">
        <v>1173404.7407320801</v>
      </c>
      <c r="H15" s="7">
        <v>0.88110017821242503</v>
      </c>
      <c r="I15" s="5">
        <v>8448.5490167650005</v>
      </c>
      <c r="J15" s="7">
        <v>11.5288974631434</v>
      </c>
      <c r="K15" s="27">
        <v>0</v>
      </c>
      <c r="L15" s="23">
        <v>0</v>
      </c>
      <c r="O15" s="8"/>
      <c r="P15" s="8"/>
      <c r="Q15" s="8"/>
      <c r="R15" s="8"/>
      <c r="S15" s="8"/>
      <c r="T15" s="8"/>
      <c r="U15" s="8"/>
      <c r="V15" s="8"/>
    </row>
    <row r="16" spans="1:22" s="3" customFormat="1" ht="11.25" customHeight="1" x14ac:dyDescent="0.2">
      <c r="A16" s="4">
        <f t="shared" si="1"/>
        <v>2016</v>
      </c>
      <c r="B16" s="27">
        <f t="shared" si="2"/>
        <v>3925259.8907354195</v>
      </c>
      <c r="C16" s="40">
        <v>606524.17789135303</v>
      </c>
      <c r="D16" s="23">
        <v>1.2861957561028701</v>
      </c>
      <c r="E16" s="40">
        <v>2121681.8813878102</v>
      </c>
      <c r="F16" s="23">
        <v>0.59833880788176497</v>
      </c>
      <c r="G16" s="40">
        <v>1189054.0779683001</v>
      </c>
      <c r="H16" s="23">
        <v>0.86570855559189497</v>
      </c>
      <c r="I16" s="40">
        <v>7999.7534879559998</v>
      </c>
      <c r="J16" s="23">
        <v>11.884663075259301</v>
      </c>
      <c r="K16" s="27">
        <v>0</v>
      </c>
      <c r="L16" s="23">
        <v>0</v>
      </c>
      <c r="O16" s="8"/>
      <c r="P16" s="8"/>
      <c r="Q16" s="8"/>
      <c r="R16" s="8"/>
      <c r="S16" s="8"/>
      <c r="T16" s="8"/>
      <c r="U16" s="8"/>
      <c r="V16" s="8"/>
    </row>
    <row r="17" spans="1:22" s="3" customFormat="1" ht="11.25" customHeight="1" x14ac:dyDescent="0.2">
      <c r="A17" s="4">
        <f t="shared" si="1"/>
        <v>2017</v>
      </c>
      <c r="B17" s="27">
        <f t="shared" si="2"/>
        <v>3976200.8700137492</v>
      </c>
      <c r="C17" s="40">
        <v>611110.59798520699</v>
      </c>
      <c r="D17" s="23">
        <v>1.30063088063837</v>
      </c>
      <c r="E17" s="40">
        <v>2137726.0019445</v>
      </c>
      <c r="F17" s="23">
        <v>0.59893675388908296</v>
      </c>
      <c r="G17" s="40">
        <v>1217090.8148683</v>
      </c>
      <c r="H17" s="23">
        <v>0.86880736630093103</v>
      </c>
      <c r="I17" s="40">
        <v>10273.455215742</v>
      </c>
      <c r="J17" s="23">
        <v>10.605713154200799</v>
      </c>
      <c r="K17" s="27">
        <v>0</v>
      </c>
      <c r="L17" s="23">
        <v>0</v>
      </c>
      <c r="O17" s="8"/>
      <c r="P17" s="8"/>
      <c r="Q17" s="8"/>
      <c r="R17" s="8"/>
      <c r="S17" s="8"/>
      <c r="T17" s="8"/>
      <c r="U17" s="8"/>
      <c r="V17" s="8"/>
    </row>
    <row r="18" spans="1:22" s="3" customFormat="1" ht="11.25" customHeight="1" x14ac:dyDescent="0.2">
      <c r="A18" s="4">
        <f t="shared" si="1"/>
        <v>2018</v>
      </c>
      <c r="B18" s="27">
        <f t="shared" si="2"/>
        <v>3574399.1436183872</v>
      </c>
      <c r="C18" s="40">
        <v>585758.07293702499</v>
      </c>
      <c r="D18" s="23">
        <v>1.3377805922664601</v>
      </c>
      <c r="E18" s="40">
        <v>1897889.38217628</v>
      </c>
      <c r="F18" s="23">
        <v>0.65521804694033503</v>
      </c>
      <c r="G18" s="40">
        <v>1081102.0751444499</v>
      </c>
      <c r="H18" s="23">
        <v>0.938553675238461</v>
      </c>
      <c r="I18" s="40">
        <v>9649.613360632</v>
      </c>
      <c r="J18" s="23">
        <v>11.0007121971624</v>
      </c>
      <c r="K18" s="27">
        <v>0</v>
      </c>
      <c r="L18" s="23">
        <v>0</v>
      </c>
      <c r="O18" s="8"/>
      <c r="P18" s="8"/>
      <c r="Q18" s="8"/>
      <c r="R18" s="8"/>
      <c r="S18" s="8"/>
      <c r="T18" s="8"/>
      <c r="U18" s="8"/>
      <c r="V18" s="8"/>
    </row>
    <row r="19" spans="1:22" s="3" customFormat="1" ht="11.25" customHeight="1" x14ac:dyDescent="0.2">
      <c r="A19" s="4">
        <f t="shared" si="1"/>
        <v>2019</v>
      </c>
      <c r="B19" s="27">
        <f t="shared" si="2"/>
        <v>3603722.8450959236</v>
      </c>
      <c r="C19" s="40">
        <v>598123.11155307805</v>
      </c>
      <c r="D19" s="23">
        <v>1.3167979379388399</v>
      </c>
      <c r="E19" s="40">
        <v>1891206.6180126199</v>
      </c>
      <c r="F19" s="23">
        <v>0.65309029400522201</v>
      </c>
      <c r="G19" s="40">
        <v>1103460.12085058</v>
      </c>
      <c r="H19" s="23">
        <v>0.92182127828478599</v>
      </c>
      <c r="I19" s="40">
        <v>10932.994679646001</v>
      </c>
      <c r="J19" s="23">
        <v>10.2797657657483</v>
      </c>
      <c r="K19" s="27">
        <v>0</v>
      </c>
      <c r="L19" s="23">
        <v>0</v>
      </c>
      <c r="O19" s="8"/>
      <c r="P19" s="8"/>
      <c r="Q19" s="8"/>
      <c r="R19" s="8"/>
      <c r="S19" s="8"/>
      <c r="T19" s="8"/>
      <c r="U19" s="8"/>
      <c r="V19" s="8"/>
    </row>
    <row r="20" spans="1:22" s="3" customFormat="1" ht="11.25" customHeight="1" x14ac:dyDescent="0.2">
      <c r="A20" s="4">
        <f t="shared" si="1"/>
        <v>2020</v>
      </c>
      <c r="B20" s="27">
        <f t="shared" si="2"/>
        <v>3452310.982999132</v>
      </c>
      <c r="C20" s="40">
        <v>630152.46333886101</v>
      </c>
      <c r="D20" s="23">
        <v>1.2249908054683301</v>
      </c>
      <c r="E20" s="40">
        <v>1865333.55007788</v>
      </c>
      <c r="F20" s="23">
        <v>0.62797093398646897</v>
      </c>
      <c r="G20" s="40">
        <v>942358.37428900006</v>
      </c>
      <c r="H20" s="23">
        <v>0.97994179919934499</v>
      </c>
      <c r="I20" s="40">
        <v>14466.595293390999</v>
      </c>
      <c r="J20" s="23">
        <v>8.5317359053173902</v>
      </c>
      <c r="K20" s="27">
        <v>0</v>
      </c>
      <c r="L20" s="23">
        <v>0</v>
      </c>
      <c r="O20" s="8"/>
      <c r="P20" s="8"/>
      <c r="Q20" s="8"/>
      <c r="R20" s="8"/>
      <c r="S20" s="8"/>
      <c r="T20" s="8"/>
      <c r="U20" s="8"/>
      <c r="V20" s="8"/>
    </row>
    <row r="21" spans="1:22" s="3" customFormat="1" ht="11.25" customHeight="1" x14ac:dyDescent="0.2">
      <c r="A21" s="4">
        <f t="shared" si="1"/>
        <v>2021</v>
      </c>
      <c r="B21" s="27">
        <f t="shared" si="2"/>
        <v>3471103.7359972307</v>
      </c>
      <c r="C21" s="40">
        <v>627656.51791498496</v>
      </c>
      <c r="D21" s="23">
        <v>1.2778801271364499</v>
      </c>
      <c r="E21" s="40">
        <v>1879800.2175980799</v>
      </c>
      <c r="F21" s="23">
        <v>0.64913832973335095</v>
      </c>
      <c r="G21" s="40">
        <v>945942.90662493801</v>
      </c>
      <c r="H21" s="23">
        <v>1.01380438323119</v>
      </c>
      <c r="I21" s="40">
        <v>17704.093859228</v>
      </c>
      <c r="J21" s="23">
        <v>8.1589980886746094</v>
      </c>
      <c r="K21" s="27">
        <v>0</v>
      </c>
      <c r="L21" s="23">
        <v>0</v>
      </c>
      <c r="O21" s="8"/>
      <c r="P21" s="8"/>
      <c r="Q21" s="8"/>
      <c r="R21" s="8"/>
      <c r="S21" s="8"/>
      <c r="T21" s="8"/>
      <c r="U21" s="8"/>
      <c r="V21" s="8"/>
    </row>
    <row r="22" spans="1:22" s="3" customFormat="1" ht="11.25" customHeight="1" x14ac:dyDescent="0.2">
      <c r="A22" s="4">
        <f t="shared" si="1"/>
        <v>2022</v>
      </c>
      <c r="B22" s="27">
        <f t="shared" si="2"/>
        <v>3589840.3443497964</v>
      </c>
      <c r="C22" s="40">
        <v>653199.05600157299</v>
      </c>
      <c r="D22" s="23">
        <v>1.2543783843557601</v>
      </c>
      <c r="E22" s="40">
        <v>1866358.0494172401</v>
      </c>
      <c r="F22" s="23">
        <v>0.65637439405360398</v>
      </c>
      <c r="G22" s="40">
        <v>1051099.2231618499</v>
      </c>
      <c r="H22" s="23">
        <v>0.95639918005153901</v>
      </c>
      <c r="I22" s="40">
        <v>19184.015769133999</v>
      </c>
      <c r="J22" s="23">
        <v>7.8349513431517801</v>
      </c>
      <c r="K22" s="27">
        <v>0</v>
      </c>
      <c r="L22" s="23">
        <v>0</v>
      </c>
      <c r="O22" s="8"/>
      <c r="P22" s="8"/>
      <c r="Q22" s="8"/>
      <c r="R22" s="8"/>
      <c r="S22" s="8"/>
      <c r="T22" s="8"/>
      <c r="U22" s="8"/>
      <c r="V22" s="8"/>
    </row>
    <row r="23" spans="1:22" s="3" customFormat="1" ht="11.25" customHeight="1" x14ac:dyDescent="0.2">
      <c r="A23" s="22">
        <f t="shared" si="1"/>
        <v>2023</v>
      </c>
      <c r="B23" s="28">
        <f t="shared" si="2"/>
        <v>3651882.2034297492</v>
      </c>
      <c r="C23" s="38">
        <v>644347.84893622703</v>
      </c>
      <c r="D23" s="15">
        <v>1.29062451718301</v>
      </c>
      <c r="E23" s="38">
        <v>1874435.6793184399</v>
      </c>
      <c r="F23" s="15">
        <v>0.66821672348449401</v>
      </c>
      <c r="G23" s="38">
        <v>1115130.7539095201</v>
      </c>
      <c r="H23" s="15">
        <v>0.93852612733777196</v>
      </c>
      <c r="I23" s="38">
        <v>17967.921265561999</v>
      </c>
      <c r="J23" s="15">
        <v>8.1190767259736898</v>
      </c>
      <c r="K23" s="47">
        <v>0</v>
      </c>
      <c r="L23" s="48">
        <v>0</v>
      </c>
      <c r="O23" s="8"/>
      <c r="P23" s="8"/>
      <c r="Q23" s="8"/>
      <c r="R23" s="8"/>
      <c r="S23" s="8"/>
      <c r="T23" s="8"/>
      <c r="U23" s="8"/>
      <c r="V23" s="8"/>
    </row>
    <row r="24" spans="1:22" s="3" customFormat="1" ht="11.25" customHeight="1" x14ac:dyDescent="0.2">
      <c r="A24" s="9">
        <v>2024</v>
      </c>
      <c r="B24" s="49">
        <f>SUM(C24,E24,G24,I24)</f>
        <v>3681343.4214845318</v>
      </c>
      <c r="C24" s="47">
        <v>652848.21198600298</v>
      </c>
      <c r="D24" s="50">
        <v>1.2911111177855801</v>
      </c>
      <c r="E24" s="47">
        <v>1875937.99782996</v>
      </c>
      <c r="F24" s="50">
        <v>0.67859708298550203</v>
      </c>
      <c r="G24" s="47">
        <v>1129395.0389392099</v>
      </c>
      <c r="H24" s="50">
        <v>0.94196799087873495</v>
      </c>
      <c r="I24" s="47">
        <v>23162.172729359001</v>
      </c>
      <c r="J24" s="50">
        <v>7.4422161599866898</v>
      </c>
      <c r="K24" s="47">
        <v>0</v>
      </c>
      <c r="L24" s="48">
        <v>0</v>
      </c>
      <c r="O24" s="8"/>
      <c r="P24" s="8"/>
      <c r="Q24" s="8"/>
      <c r="R24" s="8"/>
      <c r="S24" s="8"/>
      <c r="T24" s="8"/>
      <c r="U24" s="8"/>
      <c r="V24" s="8"/>
    </row>
    <row r="25" spans="1:22" s="3" customFormat="1" ht="11.25" customHeight="1" x14ac:dyDescent="0.25">
      <c r="A25" s="95" t="s">
        <v>19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O25" s="8"/>
      <c r="P25" s="8"/>
      <c r="Q25" s="8"/>
      <c r="R25" s="8"/>
      <c r="S25" s="8"/>
      <c r="T25" s="8"/>
      <c r="U25" s="8"/>
      <c r="V25" s="8"/>
    </row>
    <row r="26" spans="1:22" s="3" customFormat="1" ht="11.25" customHeight="1" x14ac:dyDescent="0.2">
      <c r="A26" s="51">
        <v>2010</v>
      </c>
      <c r="B26" s="5">
        <v>131864</v>
      </c>
      <c r="C26" s="40">
        <v>18258</v>
      </c>
      <c r="D26" s="23">
        <v>5.7030363531079198</v>
      </c>
      <c r="E26" s="40">
        <v>90122</v>
      </c>
      <c r="F26" s="23">
        <v>2.1781955453856998</v>
      </c>
      <c r="G26" s="40">
        <v>21178</v>
      </c>
      <c r="H26" s="23">
        <v>5.2617324823427403</v>
      </c>
      <c r="I26" s="40" t="s">
        <v>4</v>
      </c>
      <c r="J26" s="23">
        <v>74.2040532644628</v>
      </c>
      <c r="K26" s="40">
        <v>2420</v>
      </c>
      <c r="L26" s="23">
        <v>16.100052616470499</v>
      </c>
      <c r="O26" s="8"/>
      <c r="P26" s="8"/>
      <c r="Q26" s="8"/>
      <c r="R26" s="8"/>
      <c r="S26" s="8"/>
      <c r="T26" s="8"/>
      <c r="U26" s="8"/>
      <c r="V26" s="8"/>
    </row>
    <row r="27" spans="1:22" s="3" customFormat="1" ht="11.25" customHeight="1" x14ac:dyDescent="0.2">
      <c r="A27" s="51">
        <v>2011</v>
      </c>
      <c r="B27" s="5">
        <v>131955</v>
      </c>
      <c r="C27" s="40">
        <v>17901</v>
      </c>
      <c r="D27" s="23">
        <v>5.6950219855857398</v>
      </c>
      <c r="E27" s="40">
        <v>92349</v>
      </c>
      <c r="F27" s="23">
        <v>2.12015699467142</v>
      </c>
      <c r="G27" s="40">
        <v>20865</v>
      </c>
      <c r="H27" s="23">
        <v>5.25532669808669</v>
      </c>
      <c r="I27" s="40" t="s">
        <v>5</v>
      </c>
      <c r="J27" s="23">
        <v>54.432035090631402</v>
      </c>
      <c r="K27" s="27">
        <v>1048</v>
      </c>
      <c r="L27" s="23">
        <v>24.1469798199733</v>
      </c>
      <c r="O27" s="8"/>
      <c r="P27" s="8"/>
      <c r="Q27" s="8"/>
      <c r="R27" s="8"/>
      <c r="S27" s="8"/>
      <c r="T27" s="8"/>
      <c r="U27" s="8"/>
      <c r="V27" s="8"/>
    </row>
    <row r="28" spans="1:22" s="3" customFormat="1" ht="11.25" customHeight="1" x14ac:dyDescent="0.2">
      <c r="A28" s="51">
        <v>2012</v>
      </c>
      <c r="B28" s="5">
        <v>132643</v>
      </c>
      <c r="C28" s="27">
        <v>17794</v>
      </c>
      <c r="D28" s="23">
        <v>5.7656964536668802</v>
      </c>
      <c r="E28" s="40">
        <v>91507</v>
      </c>
      <c r="F28" s="23">
        <v>2.1558210536866498</v>
      </c>
      <c r="G28" s="40">
        <v>22188</v>
      </c>
      <c r="H28" s="23">
        <v>5.1168062151897296</v>
      </c>
      <c r="I28" s="27" t="s">
        <v>6</v>
      </c>
      <c r="J28" s="23">
        <v>50.761683574150503</v>
      </c>
      <c r="K28" s="40">
        <v>1394</v>
      </c>
      <c r="L28" s="23">
        <v>21.068777667439399</v>
      </c>
      <c r="O28" s="8"/>
      <c r="P28" s="8"/>
      <c r="Q28" s="8"/>
      <c r="R28" s="8"/>
      <c r="S28" s="8"/>
      <c r="T28" s="8"/>
      <c r="U28" s="8"/>
      <c r="V28" s="8"/>
    </row>
    <row r="29" spans="1:22" s="3" customFormat="1" ht="11.25" customHeight="1" x14ac:dyDescent="0.2">
      <c r="A29" s="51">
        <v>2013</v>
      </c>
      <c r="B29" s="27">
        <v>140114</v>
      </c>
      <c r="C29" s="40">
        <v>18913</v>
      </c>
      <c r="D29" s="23">
        <v>5.6605991701048799</v>
      </c>
      <c r="E29" s="40">
        <v>97153</v>
      </c>
      <c r="F29" s="23">
        <v>2.0815548081323398</v>
      </c>
      <c r="G29" s="40">
        <v>24048</v>
      </c>
      <c r="H29" s="23">
        <v>4.9812371510314497</v>
      </c>
      <c r="I29" s="40" t="s">
        <v>7</v>
      </c>
      <c r="J29" s="23">
        <v>49.180309619854498</v>
      </c>
      <c r="K29" s="27">
        <v>0</v>
      </c>
      <c r="L29" s="23">
        <v>0</v>
      </c>
      <c r="O29" s="8"/>
      <c r="P29" s="8"/>
      <c r="Q29" s="8"/>
      <c r="R29" s="8"/>
      <c r="S29" s="8"/>
      <c r="T29" s="8"/>
      <c r="U29" s="8"/>
      <c r="V29" s="8"/>
    </row>
    <row r="30" spans="1:22" s="3" customFormat="1" ht="11.25" customHeight="1" x14ac:dyDescent="0.2">
      <c r="A30" s="51">
        <v>2014</v>
      </c>
      <c r="B30" s="27">
        <v>143278</v>
      </c>
      <c r="C30" s="40">
        <v>19304</v>
      </c>
      <c r="D30" s="23">
        <v>5.4900530823112001</v>
      </c>
      <c r="E30" s="40">
        <v>98560</v>
      </c>
      <c r="F30" s="23">
        <v>2.0358328721477901</v>
      </c>
      <c r="G30" s="40">
        <v>25110</v>
      </c>
      <c r="H30" s="23">
        <v>4.7831398594529499</v>
      </c>
      <c r="I30" s="27" t="s">
        <v>8</v>
      </c>
      <c r="J30" s="23">
        <v>45.146362047476103</v>
      </c>
      <c r="K30" s="27">
        <v>0</v>
      </c>
      <c r="L30" s="23">
        <v>0</v>
      </c>
      <c r="O30" s="8"/>
      <c r="P30" s="8"/>
      <c r="Q30" s="8"/>
      <c r="R30" s="8"/>
      <c r="S30" s="8"/>
      <c r="T30" s="8"/>
      <c r="U30" s="8"/>
      <c r="V30" s="8"/>
    </row>
    <row r="31" spans="1:22" s="3" customFormat="1" ht="11.25" customHeight="1" x14ac:dyDescent="0.2">
      <c r="A31" s="51">
        <v>2015</v>
      </c>
      <c r="B31" s="27">
        <v>143725</v>
      </c>
      <c r="C31" s="40">
        <v>19911</v>
      </c>
      <c r="D31" s="23">
        <v>5.5799763199077601</v>
      </c>
      <c r="E31" s="40">
        <v>98256</v>
      </c>
      <c r="F31" s="23">
        <v>2.1188192996150699</v>
      </c>
      <c r="G31" s="40">
        <v>25221</v>
      </c>
      <c r="H31" s="23">
        <v>4.9440107090758802</v>
      </c>
      <c r="I31" s="27" t="s">
        <v>9</v>
      </c>
      <c r="J31" s="23">
        <v>43.915586328751502</v>
      </c>
      <c r="K31" s="27">
        <v>0</v>
      </c>
      <c r="L31" s="23">
        <v>0</v>
      </c>
      <c r="O31" s="8"/>
      <c r="P31" s="8"/>
      <c r="Q31" s="8"/>
      <c r="R31" s="8"/>
      <c r="S31" s="8"/>
      <c r="T31" s="8"/>
      <c r="U31" s="8"/>
      <c r="V31" s="8"/>
    </row>
    <row r="32" spans="1:22" s="3" customFormat="1" ht="11.25" customHeight="1" x14ac:dyDescent="0.2">
      <c r="A32" s="4">
        <v>2016</v>
      </c>
      <c r="B32" s="27">
        <v>144641</v>
      </c>
      <c r="C32" s="40">
        <v>20851</v>
      </c>
      <c r="D32" s="23">
        <v>5.4988696844656602</v>
      </c>
      <c r="E32" s="40">
        <v>98590</v>
      </c>
      <c r="F32" s="23">
        <v>2.12949631459841</v>
      </c>
      <c r="G32" s="40">
        <v>24891</v>
      </c>
      <c r="H32" s="23">
        <v>4.9894905032882901</v>
      </c>
      <c r="I32" s="27" t="s">
        <v>10</v>
      </c>
      <c r="J32" s="23">
        <v>46.245327703355599</v>
      </c>
      <c r="K32" s="27">
        <v>0</v>
      </c>
      <c r="L32" s="23">
        <v>0</v>
      </c>
      <c r="O32" s="8"/>
      <c r="P32" s="8"/>
      <c r="Q32" s="8"/>
      <c r="R32" s="8"/>
      <c r="S32" s="8"/>
      <c r="T32" s="8"/>
      <c r="U32" s="8"/>
      <c r="V32" s="8"/>
    </row>
    <row r="33" spans="1:22" s="3" customFormat="1" ht="11.25" customHeight="1" x14ac:dyDescent="0.2">
      <c r="A33" s="4">
        <v>2017</v>
      </c>
      <c r="B33" s="27">
        <v>143803</v>
      </c>
      <c r="C33" s="40">
        <v>19811</v>
      </c>
      <c r="D33" s="23">
        <v>5.5321074496301996</v>
      </c>
      <c r="E33" s="40">
        <v>96302</v>
      </c>
      <c r="F33" s="23">
        <v>2.1323335971043602</v>
      </c>
      <c r="G33" s="40">
        <v>27395</v>
      </c>
      <c r="H33" s="23">
        <v>4.6633804267788204</v>
      </c>
      <c r="I33" s="27" t="s">
        <v>11</v>
      </c>
      <c r="J33" s="23">
        <v>47.713272753486699</v>
      </c>
      <c r="K33" s="27">
        <v>0</v>
      </c>
      <c r="L33" s="23">
        <v>0</v>
      </c>
      <c r="O33" s="8"/>
      <c r="P33" s="8"/>
      <c r="Q33" s="8"/>
      <c r="R33" s="8"/>
      <c r="S33" s="8"/>
      <c r="T33" s="8"/>
      <c r="U33" s="8"/>
      <c r="V33" s="8"/>
    </row>
    <row r="34" spans="1:22" s="3" customFormat="1" ht="11.25" customHeight="1" x14ac:dyDescent="0.2">
      <c r="A34" s="51">
        <v>2018</v>
      </c>
      <c r="B34" s="27">
        <v>124577</v>
      </c>
      <c r="C34" s="40">
        <v>19648</v>
      </c>
      <c r="D34" s="23">
        <v>5.5392547461739703</v>
      </c>
      <c r="E34" s="40">
        <v>82043</v>
      </c>
      <c r="F34" s="23">
        <v>2.3666947198677799</v>
      </c>
      <c r="G34" s="40">
        <v>22530</v>
      </c>
      <c r="H34" s="23">
        <v>5.1471398828543302</v>
      </c>
      <c r="I34" s="27" t="s">
        <v>12</v>
      </c>
      <c r="J34" s="23">
        <v>41.881007347229698</v>
      </c>
      <c r="K34" s="27">
        <v>0</v>
      </c>
      <c r="L34" s="23">
        <v>0</v>
      </c>
      <c r="O34" s="8"/>
      <c r="P34" s="8"/>
    </row>
    <row r="35" spans="1:22" s="3" customFormat="1" ht="11.25" customHeight="1" x14ac:dyDescent="0.2">
      <c r="A35" s="51">
        <v>2019</v>
      </c>
      <c r="B35" s="27">
        <v>124245</v>
      </c>
      <c r="C35" s="40">
        <v>18603</v>
      </c>
      <c r="D35" s="23">
        <v>5.7582117413239899</v>
      </c>
      <c r="E35" s="40">
        <v>81986</v>
      </c>
      <c r="F35" s="23">
        <v>2.38051208411951</v>
      </c>
      <c r="G35" s="40">
        <v>23243</v>
      </c>
      <c r="H35" s="23">
        <v>5.1189682908602698</v>
      </c>
      <c r="I35" s="27" t="s">
        <v>13</v>
      </c>
      <c r="J35" s="23">
        <v>40.152845393042398</v>
      </c>
      <c r="K35" s="27">
        <v>0</v>
      </c>
      <c r="L35" s="23">
        <v>0</v>
      </c>
      <c r="O35" s="8"/>
      <c r="P35" s="8"/>
    </row>
    <row r="36" spans="1:22" s="3" customFormat="1" ht="11.25" customHeight="1" x14ac:dyDescent="0.2">
      <c r="A36" s="51">
        <v>2020</v>
      </c>
      <c r="B36" s="27">
        <v>122295</v>
      </c>
      <c r="C36" s="40">
        <v>19308</v>
      </c>
      <c r="D36" s="23">
        <v>5.5826234718853698</v>
      </c>
      <c r="E36" s="40">
        <v>81446</v>
      </c>
      <c r="F36" s="23">
        <v>2.3831703467122298</v>
      </c>
      <c r="G36" s="40">
        <v>20884</v>
      </c>
      <c r="H36" s="23">
        <v>5.3788440772460397</v>
      </c>
      <c r="I36" s="27" t="s">
        <v>14</v>
      </c>
      <c r="J36" s="23">
        <v>31.512233440720401</v>
      </c>
      <c r="K36" s="27">
        <v>0</v>
      </c>
      <c r="L36" s="23">
        <v>0</v>
      </c>
      <c r="O36" s="8"/>
      <c r="P36" s="8"/>
    </row>
    <row r="37" spans="1:22" s="3" customFormat="1" ht="11.25" customHeight="1" x14ac:dyDescent="0.2">
      <c r="A37" s="4">
        <v>2021</v>
      </c>
      <c r="B37" s="27">
        <v>122071</v>
      </c>
      <c r="C37" s="40">
        <v>19690</v>
      </c>
      <c r="D37" s="23">
        <v>5.71311033531678</v>
      </c>
      <c r="E37" s="40">
        <v>80350</v>
      </c>
      <c r="F37" s="23">
        <v>2.4648192348953102</v>
      </c>
      <c r="G37" s="40">
        <v>21441</v>
      </c>
      <c r="H37" s="23">
        <v>5.4845071416536504</v>
      </c>
      <c r="I37" s="27" t="s">
        <v>15</v>
      </c>
      <c r="J37" s="23">
        <v>34.958562909376802</v>
      </c>
      <c r="K37" s="27">
        <v>0</v>
      </c>
      <c r="L37" s="23">
        <v>0</v>
      </c>
      <c r="O37" s="8"/>
      <c r="P37" s="8"/>
    </row>
    <row r="38" spans="1:22" s="3" customFormat="1" ht="11.25" customHeight="1" x14ac:dyDescent="0.2">
      <c r="A38" s="51">
        <v>2022</v>
      </c>
      <c r="B38" s="27">
        <v>124250</v>
      </c>
      <c r="C38" s="40">
        <v>20170</v>
      </c>
      <c r="D38" s="23">
        <v>5.6235479332953497</v>
      </c>
      <c r="E38" s="40">
        <v>79348</v>
      </c>
      <c r="F38" s="23">
        <v>2.5039260029573001</v>
      </c>
      <c r="G38" s="40">
        <v>23854</v>
      </c>
      <c r="H38" s="23">
        <v>5.2021445535035404</v>
      </c>
      <c r="I38" s="27" t="s">
        <v>16</v>
      </c>
      <c r="J38" s="23">
        <v>29.230427555854899</v>
      </c>
      <c r="K38" s="27">
        <v>0</v>
      </c>
      <c r="L38" s="23">
        <v>0</v>
      </c>
      <c r="O38" s="8"/>
      <c r="P38" s="8"/>
    </row>
    <row r="39" spans="1:22" s="3" customFormat="1" ht="11.25" customHeight="1" x14ac:dyDescent="0.2">
      <c r="A39" s="45">
        <v>2023</v>
      </c>
      <c r="B39" s="28">
        <v>124961</v>
      </c>
      <c r="C39" s="38">
        <v>20229</v>
      </c>
      <c r="D39" s="15">
        <v>5.7321656035358197</v>
      </c>
      <c r="E39" s="38">
        <v>78380</v>
      </c>
      <c r="F39" s="15">
        <v>2.5663984213419102</v>
      </c>
      <c r="G39" s="38">
        <v>25472</v>
      </c>
      <c r="H39" s="15">
        <v>5.1155147162471399</v>
      </c>
      <c r="I39" s="28" t="s">
        <v>17</v>
      </c>
      <c r="J39" s="15">
        <v>28.7203775777337</v>
      </c>
      <c r="K39" s="27">
        <v>0</v>
      </c>
      <c r="L39" s="23">
        <v>0</v>
      </c>
      <c r="O39" s="8"/>
      <c r="P39" s="8"/>
    </row>
    <row r="40" spans="1:22" s="3" customFormat="1" ht="11.25" customHeight="1" x14ac:dyDescent="0.2">
      <c r="A40" s="52">
        <v>2024</v>
      </c>
      <c r="B40" s="47">
        <v>126060.62463135501</v>
      </c>
      <c r="C40" s="49">
        <v>20006.342708870001</v>
      </c>
      <c r="D40" s="48">
        <v>5.8444677616010097</v>
      </c>
      <c r="E40" s="49">
        <v>78670.450058549002</v>
      </c>
      <c r="F40" s="48">
        <v>2.6136005295935898</v>
      </c>
      <c r="G40" s="49">
        <v>26577.290897446001</v>
      </c>
      <c r="H40" s="48">
        <v>5.0534866257909297</v>
      </c>
      <c r="I40" s="53" t="s">
        <v>34</v>
      </c>
      <c r="J40" s="48">
        <v>30.075228120157799</v>
      </c>
      <c r="K40" s="47">
        <v>0</v>
      </c>
      <c r="L40" s="48">
        <v>0</v>
      </c>
      <c r="O40" s="8"/>
      <c r="P40" s="8"/>
    </row>
    <row r="41" spans="1:22" s="3" customFormat="1" ht="5.25" customHeight="1" x14ac:dyDescent="0.25">
      <c r="A41" s="96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</row>
    <row r="42" spans="1:22" s="3" customFormat="1" ht="33.75" customHeight="1" x14ac:dyDescent="0.25">
      <c r="A42" s="87" t="s">
        <v>23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</row>
    <row r="43" spans="1:22" s="3" customFormat="1" ht="5.25" customHeight="1" x14ac:dyDescent="0.25">
      <c r="A43" s="81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  <row r="44" spans="1:22" s="3" customFormat="1" ht="11.25" customHeight="1" x14ac:dyDescent="0.25">
      <c r="A44" s="81" t="s">
        <v>29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</row>
    <row r="45" spans="1:22" s="3" customFormat="1" ht="11.25" customHeight="1" x14ac:dyDescent="0.25">
      <c r="A45" s="97" t="s">
        <v>35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</row>
    <row r="46" spans="1:22" s="3" customFormat="1" ht="11.25" customHeight="1" x14ac:dyDescent="0.25">
      <c r="A46" s="81" t="s">
        <v>33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</row>
    <row r="47" spans="1:22" s="3" customFormat="1" ht="11.25" customHeight="1" x14ac:dyDescent="0.25">
      <c r="A47" s="81" t="s">
        <v>26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37"/>
    </row>
    <row r="48" spans="1:22" s="3" customFormat="1" ht="5.25" customHeight="1" x14ac:dyDescent="0.25">
      <c r="A48" s="81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</row>
    <row r="49" spans="1:14" s="3" customFormat="1" ht="11.25" customHeight="1" x14ac:dyDescent="0.25">
      <c r="A49" s="81" t="s">
        <v>21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4" ht="5.25" customHeight="1" x14ac:dyDescent="0.25">
      <c r="A50" s="98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</row>
    <row r="51" spans="1:14" ht="11.25" customHeight="1" x14ac:dyDescent="0.25">
      <c r="A51" s="84" t="s">
        <v>49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/>
    </row>
    <row r="52" spans="1:14" ht="11.25" customHeight="1" x14ac:dyDescent="0.25">
      <c r="A52" s="84" t="s">
        <v>48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spans="1:14" x14ac:dyDescent="0.2">
      <c r="A53" s="35"/>
      <c r="D53" s="20"/>
      <c r="F53" s="20"/>
      <c r="H53" s="20"/>
    </row>
    <row r="54" spans="1:14" x14ac:dyDescent="0.2">
      <c r="A54" s="36"/>
      <c r="D54" s="33"/>
    </row>
    <row r="55" spans="1:14" x14ac:dyDescent="0.2">
      <c r="A55" s="36"/>
      <c r="D55" s="33"/>
    </row>
    <row r="56" spans="1:14" x14ac:dyDescent="0.2">
      <c r="A56" s="36"/>
      <c r="D56" s="33"/>
    </row>
    <row r="57" spans="1:14" x14ac:dyDescent="0.2">
      <c r="A57" s="36"/>
      <c r="D57" s="33"/>
    </row>
    <row r="58" spans="1:14" x14ac:dyDescent="0.2">
      <c r="A58" s="36"/>
      <c r="D58" s="33"/>
    </row>
    <row r="59" spans="1:14" x14ac:dyDescent="0.2">
      <c r="A59" s="36"/>
      <c r="D59" s="33"/>
    </row>
    <row r="60" spans="1:14" x14ac:dyDescent="0.2">
      <c r="A60" s="36"/>
      <c r="D60" s="33"/>
    </row>
    <row r="61" spans="1:14" x14ac:dyDescent="0.2">
      <c r="A61" s="36"/>
      <c r="D61" s="33"/>
    </row>
    <row r="62" spans="1:14" x14ac:dyDescent="0.2">
      <c r="A62" s="36"/>
      <c r="D62" s="33"/>
    </row>
    <row r="63" spans="1:14" x14ac:dyDescent="0.2">
      <c r="A63" s="36"/>
      <c r="D63" s="33"/>
    </row>
    <row r="64" spans="1:14" x14ac:dyDescent="0.2">
      <c r="A64" s="36"/>
      <c r="D64" s="33"/>
    </row>
    <row r="65" spans="1:4" x14ac:dyDescent="0.2">
      <c r="A65" s="36"/>
      <c r="D65" s="33"/>
    </row>
    <row r="66" spans="1:4" x14ac:dyDescent="0.2">
      <c r="A66" s="36"/>
      <c r="D66" s="33"/>
    </row>
    <row r="67" spans="1:4" x14ac:dyDescent="0.2">
      <c r="A67" s="36"/>
      <c r="D67" s="33"/>
    </row>
    <row r="68" spans="1:4" x14ac:dyDescent="0.2">
      <c r="A68" s="36"/>
      <c r="D68" s="33"/>
    </row>
    <row r="69" spans="1:4" x14ac:dyDescent="0.2">
      <c r="A69" s="36"/>
      <c r="D69" s="33"/>
    </row>
    <row r="70" spans="1:4" x14ac:dyDescent="0.2">
      <c r="A70" s="36"/>
      <c r="D70" s="33"/>
    </row>
    <row r="71" spans="1:4" x14ac:dyDescent="0.2">
      <c r="A71" s="36"/>
      <c r="D71" s="33"/>
    </row>
  </sheetData>
  <mergeCells count="29">
    <mergeCell ref="A48:L48"/>
    <mergeCell ref="A1:L1"/>
    <mergeCell ref="A2:L2"/>
    <mergeCell ref="A3:L3"/>
    <mergeCell ref="A4:L4"/>
    <mergeCell ref="A9:L9"/>
    <mergeCell ref="C5:D5"/>
    <mergeCell ref="E5:F5"/>
    <mergeCell ref="G5:H5"/>
    <mergeCell ref="I5:J5"/>
    <mergeCell ref="K5:L5"/>
    <mergeCell ref="A7:L7"/>
    <mergeCell ref="C6:D6"/>
    <mergeCell ref="A52:N52"/>
    <mergeCell ref="E6:F6"/>
    <mergeCell ref="G6:H6"/>
    <mergeCell ref="I6:J6"/>
    <mergeCell ref="K6:L6"/>
    <mergeCell ref="A46:L46"/>
    <mergeCell ref="A25:L25"/>
    <mergeCell ref="A49:M49"/>
    <mergeCell ref="A41:L41"/>
    <mergeCell ref="A42:L42"/>
    <mergeCell ref="A43:L43"/>
    <mergeCell ref="A44:L44"/>
    <mergeCell ref="A45:L45"/>
    <mergeCell ref="A50:L50"/>
    <mergeCell ref="A51:L51"/>
    <mergeCell ref="A47:L47"/>
  </mergeCells>
  <conditionalFormatting sqref="G36">
    <cfRule type="cellIs" dxfId="2" priority="2" operator="between">
      <formula>1</formula>
      <formula>4</formula>
    </cfRule>
  </conditionalFormatting>
  <conditionalFormatting sqref="I33">
    <cfRule type="cellIs" dxfId="1" priority="4" operator="between">
      <formula>1</formula>
      <formula>4</formula>
    </cfRule>
  </conditionalFormatting>
  <conditionalFormatting sqref="I35:I36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Distanza</vt:lpstr>
      <vt:lpstr>Durata</vt:lpstr>
      <vt:lpstr>Mezzo trasporto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Rigamonti Michele / T140440</dc:creator>
  <cp:lastModifiedBy>Oberti Gallo Alessandra</cp:lastModifiedBy>
  <dcterms:created xsi:type="dcterms:W3CDTF">2025-05-22T08:19:13Z</dcterms:created>
  <dcterms:modified xsi:type="dcterms:W3CDTF">2026-04-13T06:54:05Z</dcterms:modified>
</cp:coreProperties>
</file>