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4.xml" ContentType="application/vnd.openxmlformats-officedocument.drawingml.chartshapes+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7.xml" ContentType="application/vnd.openxmlformats-officedocument.drawing+xml"/>
  <Override PartName="/xl/charts/chart16.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8.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charts/chart20.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4.xml" ContentType="application/vnd.openxmlformats-officedocument.drawing+xml"/>
  <Override PartName="/xl/charts/chart21.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5.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6.xml" ContentType="application/vnd.openxmlformats-officedocument.drawing+xml"/>
  <Override PartName="/xl/charts/chart26.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7.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9.xml" ContentType="application/vnd.openxmlformats-officedocument.drawing+xml"/>
  <Override PartName="/xl/charts/chart28.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31.xml" ContentType="application/vnd.openxmlformats-officedocument.drawingml.chart+xml"/>
  <Override PartName="/xl/drawings/drawing56.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40.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41.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charts/chart42.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7.xml" ContentType="application/vnd.openxmlformats-officedocument.drawingml.chartshapes+xml"/>
  <Override PartName="/xl/drawings/drawing78.xml" ContentType="application/vnd.openxmlformats-officedocument.drawing+xml"/>
  <Override PartName="/xl/charts/chart43.xml" ContentType="application/vnd.openxmlformats-officedocument.drawingml.chart+xml"/>
  <Override PartName="/xl/drawings/drawing79.xml" ContentType="application/vnd.openxmlformats-officedocument.drawingml.chartshapes+xml"/>
  <Override PartName="/xl/charts/chart44.xml" ContentType="application/vnd.openxmlformats-officedocument.drawingml.chart+xml"/>
  <Override PartName="/xl/drawings/drawing80.xml" ContentType="application/vnd.openxmlformats-officedocument.drawing+xml"/>
  <Override PartName="/xl/drawings/drawing81.xml" ContentType="application/vnd.openxmlformats-officedocument.drawing+xml"/>
  <Override PartName="/xl/charts/chart45.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6.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7.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8.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49.xml" ContentType="application/vnd.openxmlformats-officedocument.drawingml.chart+xml"/>
  <Override PartName="/xl/drawings/drawing90.xml" ContentType="application/vnd.openxmlformats-officedocument.drawingml.chartshapes+xml"/>
  <Override PartName="/xl/drawings/drawing91.xml" ContentType="application/vnd.openxmlformats-officedocument.drawing+xml"/>
  <Override PartName="/xl/charts/chart50.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51.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52.xml" ContentType="application/vnd.openxmlformats-officedocument.drawingml.chart+xml"/>
  <Override PartName="/xl/drawings/drawing96.xml" ContentType="application/vnd.openxmlformats-officedocument.drawingml.chartshapes+xml"/>
  <Override PartName="/xl/charts/chart53.xml" ContentType="application/vnd.openxmlformats-officedocument.drawingml.chart+xml"/>
  <Override PartName="/xl/drawings/drawing97.xml" ContentType="application/vnd.openxmlformats-officedocument.drawing+xml"/>
  <Override PartName="/xl/charts/chart54.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55.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56.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57.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58.xml" ContentType="application/vnd.openxmlformats-officedocument.drawingml.chart+xml"/>
  <Override PartName="/xl/drawings/drawing10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hidePivotFieldList="1" defaultThemeVersion="124226"/>
  <mc:AlternateContent xmlns:mc="http://schemas.openxmlformats.org/markup-compatibility/2006">
    <mc:Choice Requires="x15">
      <x15ac:absPath xmlns:x15ac="http://schemas.microsoft.com/office/spreadsheetml/2010/11/ac" url="F:\USTAT\Cds\GCds\Internet\Nuovo sito\Pubblicazioni\Schede\Schede sulla parità\Edizione_2024\"/>
    </mc:Choice>
  </mc:AlternateContent>
  <bookViews>
    <workbookView xWindow="0" yWindow="0" windowWidth="11250" windowHeight="8415" tabRatio="979"/>
  </bookViews>
  <sheets>
    <sheet name="Indice" sheetId="38" r:id="rId1"/>
    <sheet name="C1.1a" sheetId="1" r:id="rId2"/>
    <sheet name="C1.1b" sheetId="7" r:id="rId3"/>
    <sheet name="C1.2" sheetId="2" r:id="rId4"/>
    <sheet name="C1.3" sheetId="76" r:id="rId5"/>
    <sheet name="C2.1" sheetId="43" r:id="rId6"/>
    <sheet name="C2.2" sheetId="44" r:id="rId7"/>
    <sheet name="C2.3" sheetId="45" r:id="rId8"/>
    <sheet name="C2.4" sheetId="46" r:id="rId9"/>
    <sheet name="C2.5" sheetId="47" r:id="rId10"/>
    <sheet name="C2.6" sheetId="48" r:id="rId11"/>
    <sheet name="C3.1" sheetId="3" r:id="rId12"/>
    <sheet name="C3.2" sheetId="87" r:id="rId13"/>
    <sheet name="C3.3" sheetId="88" r:id="rId14"/>
    <sheet name="C3.4" sheetId="89" r:id="rId15"/>
    <sheet name="C3.5" sheetId="91" r:id="rId16"/>
    <sheet name="C3.6" sheetId="90" r:id="rId17"/>
    <sheet name="C4.1" sheetId="82" r:id="rId18"/>
    <sheet name="C4.2" sheetId="83" r:id="rId19"/>
    <sheet name="C4.3" sheetId="63" r:id="rId20"/>
    <sheet name="C4.4" sheetId="64" r:id="rId21"/>
    <sheet name="C4.5" sheetId="65" r:id="rId22"/>
    <sheet name="C4.6" sheetId="66" r:id="rId23"/>
    <sheet name="C5.1" sheetId="4" r:id="rId24"/>
    <sheet name="C5.2" sheetId="84" r:id="rId25"/>
    <sheet name="C5.3" sheetId="71" r:id="rId26"/>
    <sheet name="C5.4" sheetId="74" r:id="rId27"/>
    <sheet name="C5.5" sheetId="5" r:id="rId28"/>
    <sheet name="C5.6" sheetId="85" r:id="rId29"/>
    <sheet name="C6.1" sheetId="20" r:id="rId30"/>
    <sheet name="C6.2" sheetId="56" r:id="rId31"/>
    <sheet name="C6.3" sheetId="57" r:id="rId32"/>
    <sheet name="C6.4" sheetId="22" r:id="rId33"/>
    <sheet name="C6.5" sheetId="77" r:id="rId34"/>
    <sheet name="C6.6" sheetId="58" r:id="rId35"/>
    <sheet name="C7.1" sheetId="59" r:id="rId36"/>
    <sheet name="C7.2" sheetId="78" r:id="rId37"/>
    <sheet name="C7.3" sheetId="60" r:id="rId38"/>
    <sheet name="C7.4" sheetId="79" r:id="rId39"/>
    <sheet name="C7.5" sheetId="80" r:id="rId40"/>
    <sheet name="C7.6" sheetId="81" r:id="rId41"/>
    <sheet name="C8.1" sheetId="21" r:id="rId42"/>
    <sheet name="C8.2" sheetId="23" r:id="rId43"/>
    <sheet name="C8.3" sheetId="75" r:id="rId44"/>
    <sheet name="C8.4" sheetId="24" r:id="rId45"/>
    <sheet name="C8.5" sheetId="67" r:id="rId46"/>
    <sheet name="C8.6" sheetId="25" r:id="rId47"/>
    <sheet name="C9.1" sheetId="26" r:id="rId48"/>
    <sheet name="C9.2" sheetId="27" r:id="rId49"/>
    <sheet name="C9.3" sheetId="28" r:id="rId50"/>
    <sheet name="C9.4" sheetId="29" r:id="rId51"/>
    <sheet name="C9.5" sheetId="30" r:id="rId52"/>
    <sheet name="C9.6" sheetId="31" r:id="rId53"/>
    <sheet name="C10.1" sheetId="32" r:id="rId54"/>
    <sheet name="C10.2" sheetId="33" r:id="rId55"/>
    <sheet name="C10.3" sheetId="34" r:id="rId56"/>
    <sheet name="C10.4" sheetId="35" r:id="rId57"/>
    <sheet name="C10.5" sheetId="36" r:id="rId58"/>
    <sheet name="C10.6" sheetId="37" r:id="rId59"/>
    <sheet name="C11.1" sheetId="86" r:id="rId60"/>
    <sheet name="C11.2" sheetId="42" r:id="rId61"/>
  </sheets>
  <definedNames>
    <definedName name="_xlnm.Print_Area" localSheetId="55">'C10.3'!$A$1:$M$33</definedName>
    <definedName name="_xlnm.Print_Area" localSheetId="59">'C11.1'!$A$1:$Y$43</definedName>
    <definedName name="_xlnm.Print_Area" localSheetId="5">'C2.1'!$A$1:$F$29</definedName>
    <definedName name="_xlnm.Print_Area" localSheetId="19">'C4.3'!$A$1:$H$42</definedName>
    <definedName name="_xlnm.Print_Area" localSheetId="21">'C4.5'!$A$1:$I$44</definedName>
    <definedName name="_xlnm.Print_Area" localSheetId="22">'C4.6'!$A$1:$I$44</definedName>
    <definedName name="_xlnm.Print_Area" localSheetId="23">'C5.1'!$A$1:$L$51</definedName>
    <definedName name="_xlnm.Print_Area" localSheetId="24">'C5.2'!$A$1:$J$48</definedName>
    <definedName name="_xlnm.Print_Area" localSheetId="25">'C5.3'!$A$1:$F$51</definedName>
    <definedName name="_xlnm.Print_Area" localSheetId="27">'C5.5'!$A$1:$E$43</definedName>
    <definedName name="_xlnm.Print_Area" localSheetId="29">'C6.1'!$A$1:$H$45</definedName>
    <definedName name="_xlnm.Print_Area" localSheetId="30">'C6.2'!$A$1:$G$32</definedName>
    <definedName name="_xlnm.Print_Area" localSheetId="31">'C6.3'!$A$1:$F$37</definedName>
    <definedName name="_xlnm.Print_Area" localSheetId="32">'C6.4'!$A$1:$E$45</definedName>
    <definedName name="_xlnm.Print_Area" localSheetId="34">'C6.6'!$A$1:$I$26</definedName>
    <definedName name="_xlnm.Print_Area" localSheetId="45">'C8.5'!$A$1:$H$41</definedName>
  </definedNames>
  <calcPr calcId="162913"/>
</workbook>
</file>

<file path=xl/calcChain.xml><?xml version="1.0" encoding="utf-8"?>
<calcChain xmlns="http://schemas.openxmlformats.org/spreadsheetml/2006/main">
  <c r="D29" i="38" l="1"/>
  <c r="D28" i="38"/>
  <c r="Q17" i="32" l="1"/>
  <c r="Q18" i="32"/>
  <c r="Q19" i="32"/>
  <c r="Q20" i="32"/>
  <c r="Q15" i="90" l="1"/>
  <c r="Q14" i="90"/>
  <c r="Q13" i="90"/>
  <c r="Q12" i="90"/>
  <c r="Q11" i="90"/>
  <c r="Q10" i="90"/>
  <c r="Q9" i="90"/>
  <c r="Q8" i="90"/>
  <c r="Q7" i="90"/>
  <c r="Q6" i="90"/>
  <c r="D52" i="38" l="1"/>
  <c r="C51" i="88" l="1"/>
  <c r="C60" i="88"/>
  <c r="C59" i="88"/>
  <c r="C58" i="88"/>
  <c r="C57" i="88"/>
  <c r="C56" i="88"/>
  <c r="C55" i="88"/>
  <c r="C54" i="88"/>
  <c r="C53" i="88"/>
  <c r="C52" i="88"/>
  <c r="B60" i="88"/>
  <c r="B59" i="88"/>
  <c r="B58" i="88"/>
  <c r="B57" i="88"/>
  <c r="B56" i="88"/>
  <c r="B55" i="88"/>
  <c r="B54" i="88"/>
  <c r="B53" i="88"/>
  <c r="B52" i="88"/>
  <c r="B51" i="88"/>
  <c r="M7" i="84" l="1"/>
  <c r="L7" i="84"/>
  <c r="D66" i="38" l="1"/>
  <c r="D50" i="38"/>
  <c r="D35" i="38"/>
  <c r="D33" i="38"/>
  <c r="D32" i="38"/>
  <c r="D31" i="38"/>
  <c r="D25" i="38"/>
  <c r="D24" i="38"/>
  <c r="D23" i="38"/>
  <c r="D22" i="38"/>
  <c r="D21" i="38"/>
  <c r="D20" i="38"/>
  <c r="D19" i="38" l="1"/>
  <c r="E5" i="28" l="1"/>
  <c r="E6" i="28"/>
  <c r="E14" i="28"/>
  <c r="E11" i="28"/>
  <c r="O17" i="32" l="1"/>
  <c r="P20" i="32"/>
  <c r="P19" i="32"/>
  <c r="P18" i="32"/>
  <c r="P17" i="32"/>
  <c r="O20" i="32" l="1"/>
  <c r="O19" i="32"/>
  <c r="O18" i="32"/>
  <c r="E13" i="28" l="1"/>
  <c r="E15" i="28"/>
  <c r="E12" i="28"/>
  <c r="E16" i="28"/>
  <c r="E10" i="28"/>
  <c r="E9" i="28"/>
  <c r="E8" i="28"/>
  <c r="E7" i="28"/>
  <c r="H15" i="90" l="1"/>
  <c r="C15" i="90"/>
  <c r="H14" i="90"/>
  <c r="C14" i="90"/>
  <c r="H13" i="90"/>
  <c r="C13" i="90"/>
  <c r="H12" i="90"/>
  <c r="C12" i="90"/>
  <c r="H11" i="90"/>
  <c r="C11" i="90"/>
  <c r="H10" i="90"/>
  <c r="C10" i="90"/>
  <c r="H9" i="90"/>
  <c r="C9" i="90"/>
  <c r="H8" i="90"/>
  <c r="C8" i="90"/>
  <c r="H7" i="90"/>
  <c r="C7" i="90"/>
  <c r="H6" i="90"/>
  <c r="C6" i="90"/>
  <c r="AJ42" i="88" l="1"/>
  <c r="AG42" i="88"/>
  <c r="AI42" i="88" s="1"/>
  <c r="AE42" i="88"/>
  <c r="AB42" i="88"/>
  <c r="AD42" i="88" s="1"/>
  <c r="Z42" i="88"/>
  <c r="Y42" i="88"/>
  <c r="W42" i="88"/>
  <c r="U42" i="88"/>
  <c r="R42" i="88"/>
  <c r="T42" i="88" s="1"/>
  <c r="P42" i="88"/>
  <c r="O42" i="88"/>
  <c r="M42" i="88"/>
  <c r="K42" i="88"/>
  <c r="H42" i="88"/>
  <c r="J42" i="88" s="1"/>
  <c r="F42" i="88"/>
  <c r="C42" i="88"/>
  <c r="E42" i="88" s="1"/>
  <c r="AJ41" i="88"/>
  <c r="AG41" i="88"/>
  <c r="AI41" i="88" s="1"/>
  <c r="AE41" i="88"/>
  <c r="AB41" i="88"/>
  <c r="AD41" i="88" s="1"/>
  <c r="Z41" i="88"/>
  <c r="W41" i="88"/>
  <c r="Y41" i="88" s="1"/>
  <c r="U41" i="88"/>
  <c r="R41" i="88"/>
  <c r="T41" i="88" s="1"/>
  <c r="P41" i="88"/>
  <c r="M41" i="88"/>
  <c r="O41" i="88" s="1"/>
  <c r="K41" i="88"/>
  <c r="H41" i="88"/>
  <c r="J41" i="88" s="1"/>
  <c r="F41" i="88"/>
  <c r="C41" i="88"/>
  <c r="E41" i="88" s="1"/>
  <c r="AJ39" i="88"/>
  <c r="AG39" i="88"/>
  <c r="AI39" i="88" s="1"/>
  <c r="AE39" i="88"/>
  <c r="AB39" i="88"/>
  <c r="AD39" i="88" s="1"/>
  <c r="Z39" i="88"/>
  <c r="W39" i="88"/>
  <c r="Y39" i="88" s="1"/>
  <c r="U39" i="88"/>
  <c r="R39" i="88"/>
  <c r="T39" i="88" s="1"/>
  <c r="P39" i="88"/>
  <c r="M39" i="88"/>
  <c r="O39" i="88" s="1"/>
  <c r="K39" i="88"/>
  <c r="H39" i="88"/>
  <c r="J39" i="88" s="1"/>
  <c r="F39" i="88"/>
  <c r="C39" i="88"/>
  <c r="E39" i="88" s="1"/>
  <c r="AJ38" i="88"/>
  <c r="AG38" i="88"/>
  <c r="AI38" i="88" s="1"/>
  <c r="AE38" i="88"/>
  <c r="AB38" i="88"/>
  <c r="AD38" i="88" s="1"/>
  <c r="Z38" i="88"/>
  <c r="W38" i="88"/>
  <c r="Y38" i="88" s="1"/>
  <c r="U38" i="88"/>
  <c r="T38" i="88"/>
  <c r="R38" i="88"/>
  <c r="P38" i="88"/>
  <c r="M38" i="88"/>
  <c r="O38" i="88" s="1"/>
  <c r="K38" i="88"/>
  <c r="J38" i="88"/>
  <c r="H38" i="88"/>
  <c r="F38" i="88"/>
  <c r="C38" i="88"/>
  <c r="E38" i="88" s="1"/>
  <c r="AJ36" i="88"/>
  <c r="AG36" i="88"/>
  <c r="AI36" i="88" s="1"/>
  <c r="AE36" i="88"/>
  <c r="AB36" i="88"/>
  <c r="AD36" i="88" s="1"/>
  <c r="Z36" i="88"/>
  <c r="W36" i="88"/>
  <c r="Y36" i="88" s="1"/>
  <c r="U36" i="88"/>
  <c r="R36" i="88"/>
  <c r="T36" i="88" s="1"/>
  <c r="P36" i="88"/>
  <c r="M36" i="88"/>
  <c r="O36" i="88" s="1"/>
  <c r="K36" i="88"/>
  <c r="H36" i="88"/>
  <c r="J36" i="88" s="1"/>
  <c r="F36" i="88"/>
  <c r="C36" i="88"/>
  <c r="E36" i="88" s="1"/>
  <c r="AJ35" i="88"/>
  <c r="AG35" i="88"/>
  <c r="AI35" i="88" s="1"/>
  <c r="AE35" i="88"/>
  <c r="AD35" i="88"/>
  <c r="AB35" i="88"/>
  <c r="Z35" i="88"/>
  <c r="W35" i="88"/>
  <c r="Y35" i="88" s="1"/>
  <c r="U35" i="88"/>
  <c r="T35" i="88"/>
  <c r="R35" i="88"/>
  <c r="P35" i="88"/>
  <c r="M35" i="88"/>
  <c r="O35" i="88" s="1"/>
  <c r="K35" i="88"/>
  <c r="H35" i="88"/>
  <c r="J35" i="88" s="1"/>
  <c r="F35" i="88"/>
  <c r="C35" i="88"/>
  <c r="E35" i="88" s="1"/>
  <c r="AJ34" i="88"/>
  <c r="AG34" i="88"/>
  <c r="AI34" i="88" s="1"/>
  <c r="AE34" i="88"/>
  <c r="AB34" i="88"/>
  <c r="AD34" i="88" s="1"/>
  <c r="Z34" i="88"/>
  <c r="W34" i="88"/>
  <c r="Y34" i="88" s="1"/>
  <c r="U34" i="88"/>
  <c r="R34" i="88"/>
  <c r="T34" i="88" s="1"/>
  <c r="P34" i="88"/>
  <c r="M34" i="88"/>
  <c r="O34" i="88" s="1"/>
  <c r="K34" i="88"/>
  <c r="H34" i="88"/>
  <c r="J34" i="88" s="1"/>
  <c r="F34" i="88"/>
  <c r="E34" i="88"/>
  <c r="C34" i="88"/>
  <c r="AJ33" i="88"/>
  <c r="AG33" i="88"/>
  <c r="AI33" i="88" s="1"/>
  <c r="AE33" i="88"/>
  <c r="AD33" i="88"/>
  <c r="AB33" i="88"/>
  <c r="Z33" i="88"/>
  <c r="W33" i="88"/>
  <c r="Y33" i="88" s="1"/>
  <c r="U33" i="88"/>
  <c r="R33" i="88"/>
  <c r="T33" i="88" s="1"/>
  <c r="P33" i="88"/>
  <c r="M33" i="88"/>
  <c r="O33" i="88" s="1"/>
  <c r="K33" i="88"/>
  <c r="H33" i="88"/>
  <c r="J33" i="88" s="1"/>
  <c r="F33" i="88"/>
  <c r="C33" i="88"/>
  <c r="E33" i="88" s="1"/>
  <c r="AJ32" i="88"/>
  <c r="AG32" i="88"/>
  <c r="AI32" i="88" s="1"/>
  <c r="AE32" i="88"/>
  <c r="AB32" i="88"/>
  <c r="AD32" i="88" s="1"/>
  <c r="Z32" i="88"/>
  <c r="Y32" i="88"/>
  <c r="W32" i="88"/>
  <c r="U32" i="88"/>
  <c r="R32" i="88"/>
  <c r="T32" i="88" s="1"/>
  <c r="P32" i="88"/>
  <c r="O32" i="88"/>
  <c r="M32" i="88"/>
  <c r="K32" i="88"/>
  <c r="H32" i="88"/>
  <c r="J32" i="88" s="1"/>
  <c r="F32" i="88"/>
  <c r="C32" i="88"/>
  <c r="E32" i="88" s="1"/>
  <c r="AJ31" i="88"/>
  <c r="AG31" i="88"/>
  <c r="AI31" i="88" s="1"/>
  <c r="AE31" i="88"/>
  <c r="AB31" i="88"/>
  <c r="AD31" i="88" s="1"/>
  <c r="Z31" i="88"/>
  <c r="W31" i="88"/>
  <c r="Y31" i="88" s="1"/>
  <c r="U31" i="88"/>
  <c r="R31" i="88"/>
  <c r="T31" i="88" s="1"/>
  <c r="P31" i="88"/>
  <c r="M31" i="88"/>
  <c r="O31" i="88" s="1"/>
  <c r="K31" i="88"/>
  <c r="H31" i="88"/>
  <c r="J31" i="88" s="1"/>
  <c r="F31" i="88"/>
  <c r="C31" i="88"/>
  <c r="E31" i="88" s="1"/>
  <c r="AJ30" i="88"/>
  <c r="AG30" i="88"/>
  <c r="AI30" i="88" s="1"/>
  <c r="AE30" i="88"/>
  <c r="AB30" i="88"/>
  <c r="AD30" i="88" s="1"/>
  <c r="Z30" i="88"/>
  <c r="W30" i="88"/>
  <c r="Y30" i="88" s="1"/>
  <c r="U30" i="88"/>
  <c r="R30" i="88"/>
  <c r="T30" i="88" s="1"/>
  <c r="P30" i="88"/>
  <c r="M30" i="88"/>
  <c r="O30" i="88" s="1"/>
  <c r="K30" i="88"/>
  <c r="H30" i="88"/>
  <c r="J30" i="88" s="1"/>
  <c r="F30" i="88"/>
  <c r="C30" i="88"/>
  <c r="E30" i="88" s="1"/>
  <c r="AJ29" i="88"/>
  <c r="AG29" i="88"/>
  <c r="AI29" i="88" s="1"/>
  <c r="AE29" i="88"/>
  <c r="AB29" i="88"/>
  <c r="AD29" i="88" s="1"/>
  <c r="Z29" i="88"/>
  <c r="W29" i="88"/>
  <c r="Y29" i="88" s="1"/>
  <c r="U29" i="88"/>
  <c r="T29" i="88"/>
  <c r="R29" i="88"/>
  <c r="P29" i="88"/>
  <c r="M29" i="88"/>
  <c r="O29" i="88" s="1"/>
  <c r="K29" i="88"/>
  <c r="J29" i="88"/>
  <c r="H29" i="88"/>
  <c r="F29" i="88"/>
  <c r="C29" i="88"/>
  <c r="E29" i="88" s="1"/>
  <c r="AJ28" i="88"/>
  <c r="AG28" i="88"/>
  <c r="AI28" i="88" s="1"/>
  <c r="AE28" i="88"/>
  <c r="AB28" i="88"/>
  <c r="AD28" i="88" s="1"/>
  <c r="Z28" i="88"/>
  <c r="W28" i="88"/>
  <c r="Y28" i="88" s="1"/>
  <c r="U28" i="88"/>
  <c r="R28" i="88"/>
  <c r="T28" i="88" s="1"/>
  <c r="P28" i="88"/>
  <c r="M28" i="88"/>
  <c r="O28" i="88" s="1"/>
  <c r="K28" i="88"/>
  <c r="H28" i="88"/>
  <c r="J28" i="88" s="1"/>
  <c r="F28" i="88"/>
  <c r="E28" i="88"/>
  <c r="C28" i="88"/>
  <c r="AJ27" i="88"/>
  <c r="AG27" i="88"/>
  <c r="AI27" i="88" s="1"/>
  <c r="AE27" i="88"/>
  <c r="AD27" i="88"/>
  <c r="AB27" i="88"/>
  <c r="Z27" i="88"/>
  <c r="W27" i="88"/>
  <c r="Y27" i="88" s="1"/>
  <c r="U27" i="88"/>
  <c r="R27" i="88"/>
  <c r="T27" i="88" s="1"/>
  <c r="P27" i="88"/>
  <c r="M27" i="88"/>
  <c r="O27" i="88" s="1"/>
  <c r="K27" i="88"/>
  <c r="H27" i="88"/>
  <c r="J27" i="88" s="1"/>
  <c r="F27" i="88"/>
  <c r="C27" i="88"/>
  <c r="E27" i="88" s="1"/>
  <c r="AJ26" i="88"/>
  <c r="AG26" i="88"/>
  <c r="AI26" i="88" s="1"/>
  <c r="AE26" i="88"/>
  <c r="AB26" i="88"/>
  <c r="AD26" i="88" s="1"/>
  <c r="Z26" i="88"/>
  <c r="Y26" i="88"/>
  <c r="W26" i="88"/>
  <c r="U26" i="88"/>
  <c r="R26" i="88"/>
  <c r="T26" i="88" s="1"/>
  <c r="P26" i="88"/>
  <c r="O26" i="88"/>
  <c r="M26" i="88"/>
  <c r="K26" i="88"/>
  <c r="H26" i="88"/>
  <c r="J26" i="88" s="1"/>
  <c r="F26" i="88"/>
  <c r="C26" i="88"/>
  <c r="E26" i="88" s="1"/>
  <c r="AJ25" i="88"/>
  <c r="AG25" i="88"/>
  <c r="AI25" i="88" s="1"/>
  <c r="AE25" i="88"/>
  <c r="AB25" i="88"/>
  <c r="AD25" i="88" s="1"/>
  <c r="Z25" i="88"/>
  <c r="W25" i="88"/>
  <c r="Y25" i="88" s="1"/>
  <c r="U25" i="88"/>
  <c r="R25" i="88"/>
  <c r="T25" i="88" s="1"/>
  <c r="P25" i="88"/>
  <c r="M25" i="88"/>
  <c r="O25" i="88" s="1"/>
  <c r="K25" i="88"/>
  <c r="H25" i="88"/>
  <c r="J25" i="88" s="1"/>
  <c r="F25" i="88"/>
  <c r="C25" i="88"/>
  <c r="E25" i="88" s="1"/>
  <c r="AJ24" i="88"/>
  <c r="AI24" i="88"/>
  <c r="AG24" i="88"/>
  <c r="AE24" i="88"/>
  <c r="AB24" i="88"/>
  <c r="AD24" i="88" s="1"/>
  <c r="Z24" i="88"/>
  <c r="Y24" i="88"/>
  <c r="W24" i="88"/>
  <c r="U24" i="88"/>
  <c r="R24" i="88"/>
  <c r="T24" i="88" s="1"/>
  <c r="P24" i="88"/>
  <c r="M24" i="88"/>
  <c r="O24" i="88" s="1"/>
  <c r="K24" i="88"/>
  <c r="H24" i="88"/>
  <c r="J24" i="88" s="1"/>
  <c r="F24" i="88"/>
  <c r="C24" i="88"/>
  <c r="E24" i="88" s="1"/>
  <c r="AJ23" i="88"/>
  <c r="AG23" i="88"/>
  <c r="AI23" i="88" s="1"/>
  <c r="AE23" i="88"/>
  <c r="AB23" i="88"/>
  <c r="AD23" i="88" s="1"/>
  <c r="Z23" i="88"/>
  <c r="W23" i="88"/>
  <c r="Y23" i="88" s="1"/>
  <c r="U23" i="88"/>
  <c r="R23" i="88"/>
  <c r="T23" i="88" s="1"/>
  <c r="P23" i="88"/>
  <c r="M23" i="88"/>
  <c r="O23" i="88" s="1"/>
  <c r="K23" i="88"/>
  <c r="J23" i="88"/>
  <c r="H23" i="88"/>
  <c r="F23" i="88"/>
  <c r="C23" i="88"/>
  <c r="E23" i="88" s="1"/>
  <c r="AJ22" i="88"/>
  <c r="AI22" i="88"/>
  <c r="AG22" i="88"/>
  <c r="AE22" i="88"/>
  <c r="AB22" i="88"/>
  <c r="AD22" i="88" s="1"/>
  <c r="Z22" i="88"/>
  <c r="W22" i="88"/>
  <c r="Y22" i="88" s="1"/>
  <c r="U22" i="88"/>
  <c r="R22" i="88"/>
  <c r="T22" i="88" s="1"/>
  <c r="P22" i="88"/>
  <c r="M22" i="88"/>
  <c r="O22" i="88" s="1"/>
  <c r="K22" i="88"/>
  <c r="H22" i="88"/>
  <c r="J22" i="88" s="1"/>
  <c r="F22" i="88"/>
  <c r="C22" i="88"/>
  <c r="E22" i="88" s="1"/>
  <c r="AJ21" i="88"/>
  <c r="AG21" i="88"/>
  <c r="AI21" i="88" s="1"/>
  <c r="AE21" i="88"/>
  <c r="AB21" i="88"/>
  <c r="AD21" i="88" s="1"/>
  <c r="Z21" i="88"/>
  <c r="W21" i="88"/>
  <c r="Y21" i="88" s="1"/>
  <c r="U21" i="88"/>
  <c r="T21" i="88"/>
  <c r="R21" i="88"/>
  <c r="P21" i="88"/>
  <c r="M21" i="88"/>
  <c r="O21" i="88" s="1"/>
  <c r="K21" i="88"/>
  <c r="J21" i="88"/>
  <c r="H21" i="88"/>
  <c r="F21" i="88"/>
  <c r="C21" i="88"/>
  <c r="E21" i="88" s="1"/>
  <c r="AJ20" i="88"/>
  <c r="AG20" i="88"/>
  <c r="AI20" i="88" s="1"/>
  <c r="AE20" i="88"/>
  <c r="AB20" i="88"/>
  <c r="AD20" i="88" s="1"/>
  <c r="Z20" i="88"/>
  <c r="W20" i="88"/>
  <c r="Y20" i="88" s="1"/>
  <c r="U20" i="88"/>
  <c r="R20" i="88"/>
  <c r="T20" i="88" s="1"/>
  <c r="P20" i="88"/>
  <c r="O20" i="88"/>
  <c r="M20" i="88"/>
  <c r="K20" i="88"/>
  <c r="H20" i="88"/>
  <c r="J20" i="88" s="1"/>
  <c r="F20" i="88"/>
  <c r="C20" i="88"/>
  <c r="E20" i="88" s="1"/>
  <c r="AJ18" i="88"/>
  <c r="AG18" i="88"/>
  <c r="AI18" i="88" s="1"/>
  <c r="AE18" i="88"/>
  <c r="AD18" i="88"/>
  <c r="AB18" i="88"/>
  <c r="Z18" i="88"/>
  <c r="W18" i="88"/>
  <c r="Y18" i="88" s="1"/>
  <c r="U18" i="88"/>
  <c r="T18" i="88"/>
  <c r="R18" i="88"/>
  <c r="P18" i="88"/>
  <c r="M18" i="88"/>
  <c r="O18" i="88" s="1"/>
  <c r="K18" i="88"/>
  <c r="H18" i="88"/>
  <c r="J18" i="88" s="1"/>
  <c r="F18" i="88"/>
  <c r="C18" i="88"/>
  <c r="E18" i="88" s="1"/>
  <c r="AJ17" i="88"/>
  <c r="AG17" i="88"/>
  <c r="AI17" i="88" s="1"/>
  <c r="AE17" i="88"/>
  <c r="AB17" i="88"/>
  <c r="AD17" i="88" s="1"/>
  <c r="Z17" i="88"/>
  <c r="W17" i="88"/>
  <c r="Y17" i="88" s="1"/>
  <c r="U17" i="88"/>
  <c r="R17" i="88"/>
  <c r="T17" i="88" s="1"/>
  <c r="P17" i="88"/>
  <c r="O17" i="88"/>
  <c r="M17" i="88"/>
  <c r="K17" i="88"/>
  <c r="H17" i="88"/>
  <c r="J17" i="88" s="1"/>
  <c r="F17" i="88"/>
  <c r="E17" i="88"/>
  <c r="C17" i="88"/>
  <c r="AJ16" i="88"/>
  <c r="AG16" i="88"/>
  <c r="AI16" i="88" s="1"/>
  <c r="AE16" i="88"/>
  <c r="AB16" i="88"/>
  <c r="AD16" i="88" s="1"/>
  <c r="Z16" i="88"/>
  <c r="W16" i="88"/>
  <c r="Y16" i="88" s="1"/>
  <c r="U16" i="88"/>
  <c r="R16" i="88"/>
  <c r="T16" i="88" s="1"/>
  <c r="P16" i="88"/>
  <c r="M16" i="88"/>
  <c r="O16" i="88" s="1"/>
  <c r="K16" i="88"/>
  <c r="J16" i="88"/>
  <c r="H16" i="88"/>
  <c r="F16" i="88"/>
  <c r="C16" i="88"/>
  <c r="E16" i="88" s="1"/>
  <c r="AJ15" i="88"/>
  <c r="AG15" i="88"/>
  <c r="AI15" i="88" s="1"/>
  <c r="AE15" i="88"/>
  <c r="AB15" i="88"/>
  <c r="AD15" i="88" s="1"/>
  <c r="Z15" i="88"/>
  <c r="Y15" i="88"/>
  <c r="W15" i="88"/>
  <c r="U15" i="88"/>
  <c r="R15" i="88"/>
  <c r="T15" i="88" s="1"/>
  <c r="P15" i="88"/>
  <c r="M15" i="88"/>
  <c r="O15" i="88" s="1"/>
  <c r="K15" i="88"/>
  <c r="H15" i="88"/>
  <c r="J15" i="88" s="1"/>
  <c r="F15" i="88"/>
  <c r="C15" i="88"/>
  <c r="E15" i="88" s="1"/>
  <c r="AJ14" i="88"/>
  <c r="AG14" i="88"/>
  <c r="AI14" i="88" s="1"/>
  <c r="AE14" i="88"/>
  <c r="AD14" i="88"/>
  <c r="AB14" i="88"/>
  <c r="Z14" i="88"/>
  <c r="W14" i="88"/>
  <c r="Y14" i="88" s="1"/>
  <c r="U14" i="88"/>
  <c r="R14" i="88"/>
  <c r="T14" i="88" s="1"/>
  <c r="P14" i="88"/>
  <c r="M14" i="88"/>
  <c r="O14" i="88" s="1"/>
  <c r="K14" i="88"/>
  <c r="J14" i="88"/>
  <c r="H14" i="88"/>
  <c r="F14" i="88"/>
  <c r="C14" i="88"/>
  <c r="E14" i="88" s="1"/>
  <c r="AJ12" i="88"/>
  <c r="AG12" i="88"/>
  <c r="AI12" i="88" s="1"/>
  <c r="AE12" i="88"/>
  <c r="AB12" i="88"/>
  <c r="AD12" i="88" s="1"/>
  <c r="Z12" i="88"/>
  <c r="W12" i="88"/>
  <c r="Y12" i="88" s="1"/>
  <c r="U12" i="88"/>
  <c r="R12" i="88"/>
  <c r="T12" i="88" s="1"/>
  <c r="P12" i="88"/>
  <c r="O12" i="88"/>
  <c r="M12" i="88"/>
  <c r="K12" i="88"/>
  <c r="H12" i="88"/>
  <c r="J12" i="88" s="1"/>
  <c r="F12" i="88"/>
  <c r="C12" i="88"/>
  <c r="E12" i="88" s="1"/>
  <c r="AJ11" i="88"/>
  <c r="AG11" i="88"/>
  <c r="AI11" i="88" s="1"/>
  <c r="AE11" i="88"/>
  <c r="AD11" i="88"/>
  <c r="AB11" i="88"/>
  <c r="Z11" i="88"/>
  <c r="W11" i="88"/>
  <c r="Y11" i="88" s="1"/>
  <c r="U11" i="88"/>
  <c r="T11" i="88"/>
  <c r="R11" i="88"/>
  <c r="P11" i="88"/>
  <c r="M11" i="88"/>
  <c r="O11" i="88" s="1"/>
  <c r="K11" i="88"/>
  <c r="H11" i="88"/>
  <c r="J11" i="88" s="1"/>
  <c r="F11" i="88"/>
  <c r="C11" i="88"/>
  <c r="E11" i="88" s="1"/>
  <c r="AJ10" i="88"/>
  <c r="AG10" i="88"/>
  <c r="AI10" i="88" s="1"/>
  <c r="AE10" i="88"/>
  <c r="AB10" i="88"/>
  <c r="AD10" i="88" s="1"/>
  <c r="Z10" i="88"/>
  <c r="Y10" i="88"/>
  <c r="W10" i="88"/>
  <c r="U10" i="88"/>
  <c r="R10" i="88"/>
  <c r="T10" i="88" s="1"/>
  <c r="P10" i="88"/>
  <c r="M10" i="88"/>
  <c r="O10" i="88" s="1"/>
  <c r="K10" i="88"/>
  <c r="H10" i="88"/>
  <c r="J10" i="88" s="1"/>
  <c r="F10" i="88"/>
  <c r="E10" i="88"/>
  <c r="C10" i="88"/>
  <c r="AJ9" i="88"/>
  <c r="AG9" i="88"/>
  <c r="AI9" i="88" s="1"/>
  <c r="AE9" i="88"/>
  <c r="AD9" i="88"/>
  <c r="AB9" i="88"/>
  <c r="Z9" i="88"/>
  <c r="W9" i="88"/>
  <c r="Y9" i="88" s="1"/>
  <c r="U9" i="88"/>
  <c r="R9" i="88"/>
  <c r="T9" i="88" s="1"/>
  <c r="P9" i="88"/>
  <c r="M9" i="88"/>
  <c r="O9" i="88" s="1"/>
  <c r="K9" i="88"/>
  <c r="H9" i="88"/>
  <c r="J9" i="88" s="1"/>
  <c r="F9" i="88"/>
  <c r="C9" i="88"/>
  <c r="E9" i="88" s="1"/>
  <c r="AJ8" i="88"/>
  <c r="AI8" i="88"/>
  <c r="AG8" i="88"/>
  <c r="AE8" i="88"/>
  <c r="AB8" i="88"/>
  <c r="AD8" i="88" s="1"/>
  <c r="Z8" i="88"/>
  <c r="W8" i="88"/>
  <c r="Y8" i="88" s="1"/>
  <c r="U8" i="88"/>
  <c r="R8" i="88"/>
  <c r="T8" i="88" s="1"/>
  <c r="P8" i="88"/>
  <c r="O8" i="88"/>
  <c r="M8" i="88"/>
  <c r="K8" i="88"/>
  <c r="H8" i="88"/>
  <c r="J8" i="88" s="1"/>
  <c r="F8" i="88"/>
  <c r="E8" i="88"/>
  <c r="C8" i="88"/>
  <c r="AJ7" i="88"/>
  <c r="AG7" i="88"/>
  <c r="AI7" i="88" s="1"/>
  <c r="AE7" i="88"/>
  <c r="AB7" i="88"/>
  <c r="AD7" i="88" s="1"/>
  <c r="Z7" i="88"/>
  <c r="W7" i="88"/>
  <c r="Y7" i="88" s="1"/>
  <c r="U7" i="88"/>
  <c r="R7" i="88"/>
  <c r="T7" i="88" s="1"/>
  <c r="P7" i="88"/>
  <c r="M7" i="88"/>
  <c r="O7" i="88" s="1"/>
  <c r="K7" i="88"/>
  <c r="J7" i="88"/>
  <c r="H7" i="88"/>
  <c r="F7" i="88"/>
  <c r="C7" i="88"/>
  <c r="E7" i="88" s="1"/>
  <c r="AJ6" i="88"/>
  <c r="AG6" i="88"/>
  <c r="AI6" i="88" s="1"/>
  <c r="AE6" i="88"/>
  <c r="AB6" i="88"/>
  <c r="AD6" i="88" s="1"/>
  <c r="Z6" i="88"/>
  <c r="Y6" i="88"/>
  <c r="W6" i="88"/>
  <c r="U6" i="88"/>
  <c r="R6" i="88"/>
  <c r="T6" i="88" s="1"/>
  <c r="P6" i="88"/>
  <c r="O6" i="88"/>
  <c r="M6" i="88"/>
  <c r="K6" i="88"/>
  <c r="H6" i="88"/>
  <c r="J6" i="88" s="1"/>
  <c r="F6" i="88"/>
  <c r="C6" i="88"/>
  <c r="E6" i="88" s="1"/>
  <c r="S36" i="86" l="1"/>
  <c r="I7" i="84"/>
  <c r="H7" i="84"/>
  <c r="R8" i="25" l="1"/>
  <c r="S8" i="25"/>
  <c r="T8" i="25"/>
  <c r="O8" i="25"/>
  <c r="D15" i="38" l="1"/>
  <c r="O16" i="21" l="1"/>
  <c r="O15" i="21"/>
  <c r="G16" i="21"/>
  <c r="G15" i="21"/>
  <c r="P8" i="25" l="1"/>
  <c r="Q8" i="25"/>
  <c r="L8" i="25"/>
  <c r="N17" i="32" l="1"/>
  <c r="N18" i="32"/>
  <c r="N19" i="32"/>
  <c r="N20" i="32"/>
  <c r="D47" i="38" l="1"/>
  <c r="D46" i="38"/>
  <c r="D45" i="38"/>
  <c r="D43" i="38"/>
  <c r="D40" i="38" l="1"/>
  <c r="D11" i="38"/>
  <c r="E17" i="28" l="1"/>
  <c r="E18" i="28"/>
  <c r="E19" i="28"/>
  <c r="E20" i="28"/>
  <c r="E21" i="28"/>
  <c r="E22" i="28"/>
  <c r="E23" i="28"/>
  <c r="E24" i="28"/>
  <c r="E25" i="28"/>
  <c r="E30" i="28"/>
  <c r="E31" i="28"/>
  <c r="E32" i="28"/>
  <c r="E33" i="28"/>
  <c r="E34" i="28"/>
  <c r="E35" i="28"/>
  <c r="E36" i="28"/>
  <c r="E37" i="28"/>
  <c r="E38" i="28"/>
  <c r="E39" i="28"/>
  <c r="E40" i="28"/>
  <c r="E41" i="28"/>
  <c r="E6" i="25"/>
  <c r="E7" i="25"/>
  <c r="C8" i="25"/>
  <c r="D8" i="25"/>
  <c r="F8" i="25"/>
  <c r="G8" i="25"/>
  <c r="H8" i="25"/>
  <c r="I8" i="25"/>
  <c r="J8" i="25"/>
  <c r="K8" i="25"/>
  <c r="M8" i="25"/>
  <c r="N8" i="25"/>
  <c r="E8" i="25" l="1"/>
  <c r="M17" i="32" l="1"/>
  <c r="M18" i="32"/>
  <c r="M19" i="32"/>
  <c r="M20" i="32"/>
  <c r="L17" i="32"/>
  <c r="D10" i="38"/>
  <c r="D34" i="38" l="1"/>
  <c r="D27" i="38" l="1"/>
  <c r="D26" i="38"/>
  <c r="D67" i="38" l="1"/>
  <c r="D65" i="38"/>
  <c r="D64" i="38"/>
  <c r="D63" i="38"/>
  <c r="D62" i="38"/>
  <c r="D61" i="38"/>
  <c r="D60" i="38"/>
  <c r="D59" i="38"/>
  <c r="D58" i="38"/>
  <c r="D57" i="38"/>
  <c r="D56" i="38"/>
  <c r="D55" i="38"/>
  <c r="D54" i="38"/>
  <c r="D53" i="38"/>
  <c r="D51" i="38"/>
  <c r="D49" i="38"/>
  <c r="D48" i="38"/>
  <c r="D44" i="38"/>
  <c r="D42" i="38"/>
  <c r="D41" i="38"/>
  <c r="D39" i="38"/>
  <c r="D38" i="38"/>
  <c r="D37" i="38"/>
  <c r="D36" i="38"/>
  <c r="D30" i="38"/>
  <c r="D18" i="38"/>
  <c r="D17" i="38"/>
  <c r="D16" i="38"/>
  <c r="D14" i="38"/>
  <c r="D13" i="38"/>
  <c r="D12" i="38"/>
  <c r="D9" i="38"/>
  <c r="D8" i="38"/>
  <c r="D19" i="32" l="1"/>
  <c r="E19" i="32"/>
  <c r="F19" i="32"/>
  <c r="G19" i="32"/>
  <c r="H19" i="32"/>
  <c r="I19" i="32"/>
  <c r="J19" i="32"/>
  <c r="K19" i="32"/>
  <c r="L19" i="32"/>
  <c r="D20" i="32"/>
  <c r="E20" i="32"/>
  <c r="F20" i="32"/>
  <c r="G20" i="32"/>
  <c r="H20" i="32"/>
  <c r="I20" i="32"/>
  <c r="J20" i="32"/>
  <c r="K20" i="32"/>
  <c r="L20" i="32"/>
  <c r="C20" i="32"/>
  <c r="C19" i="32"/>
  <c r="D17" i="32"/>
  <c r="E17" i="32"/>
  <c r="F17" i="32"/>
  <c r="G17" i="32"/>
  <c r="H17" i="32"/>
  <c r="I17" i="32"/>
  <c r="J17" i="32"/>
  <c r="K17" i="32"/>
  <c r="D18" i="32"/>
  <c r="E18" i="32"/>
  <c r="F18" i="32"/>
  <c r="G18" i="32"/>
  <c r="H18" i="32"/>
  <c r="I18" i="32"/>
  <c r="J18" i="32"/>
  <c r="K18" i="32"/>
  <c r="L18" i="32"/>
  <c r="C18" i="32"/>
  <c r="C17" i="32"/>
</calcChain>
</file>

<file path=xl/sharedStrings.xml><?xml version="1.0" encoding="utf-8"?>
<sst xmlns="http://schemas.openxmlformats.org/spreadsheetml/2006/main" count="1645" uniqueCount="729">
  <si>
    <t>Uomini</t>
  </si>
  <si>
    <t>Donne</t>
  </si>
  <si>
    <t>Svizzera</t>
  </si>
  <si>
    <t>Ticino</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</si>
  <si>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</si>
  <si>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</si>
  <si>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</si>
  <si>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</si>
  <si>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</si>
  <si>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</si>
  <si>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</si>
  <si>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</si>
  <si>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</si>
  <si>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</si>
  <si>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</si>
  <si>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</si>
  <si>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</si>
  <si>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</si>
  <si>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</si>
  <si>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</si>
  <si>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</si>
  <si>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</si>
  <si>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</si>
  <si>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</si>
  <si>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</si>
  <si>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</si>
  <si>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</si>
  <si>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</si>
  <si>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</si>
  <si>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</si>
  <si>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</si>
  <si>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</si>
  <si>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</si>
  <si>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</si>
  <si>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</si>
  <si>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</si>
  <si>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</si>
  <si>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</si>
  <si>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</si>
  <si>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</si>
  <si>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Senza indicazione</t>
  </si>
  <si>
    <t>Totale</t>
  </si>
  <si>
    <t/>
  </si>
  <si>
    <t>25-44</t>
  </si>
  <si>
    <t>45-64</t>
  </si>
  <si>
    <t>65+</t>
  </si>
  <si>
    <t>Terziario</t>
  </si>
  <si>
    <t>15-19</t>
  </si>
  <si>
    <t>20-24</t>
  </si>
  <si>
    <t>25-29</t>
  </si>
  <si>
    <t>30-34</t>
  </si>
  <si>
    <t>35-39</t>
  </si>
  <si>
    <t>40-44</t>
  </si>
  <si>
    <t>45-49</t>
  </si>
  <si>
    <t>50-54</t>
  </si>
  <si>
    <t>55-59</t>
  </si>
  <si>
    <t>60-64</t>
  </si>
  <si>
    <t>65-69</t>
  </si>
  <si>
    <t>70-74</t>
  </si>
  <si>
    <t>Indipendente</t>
  </si>
  <si>
    <t>Salariato/a membro di direzione</t>
  </si>
  <si>
    <t>Salariato/a con funzione di responsabilità</t>
  </si>
  <si>
    <t>+/- p.p.</t>
  </si>
  <si>
    <t>X</t>
  </si>
  <si>
    <t>Confronto tra Svizzera e Ticino</t>
  </si>
  <si>
    <t>Formazione terminata più alta (persone di 25-44 anni) in %</t>
  </si>
  <si>
    <t>Fonte: RS, UST, Neuchâtel</t>
  </si>
  <si>
    <t>Attività professionale</t>
  </si>
  <si>
    <t>Fonte: RIFOS, UST, Neuchâtel</t>
  </si>
  <si>
    <t xml:space="preserve">Tempo pieno (≥90%) </t>
  </si>
  <si>
    <t xml:space="preserve">Tempo parziale lungo (50-89%) </t>
  </si>
  <si>
    <t>Tempo parziale breve (&lt;50%)</t>
  </si>
  <si>
    <t xml:space="preserve">Indipendente </t>
  </si>
  <si>
    <t>Collaboratore/Collaboratrice familiare</t>
  </si>
  <si>
    <t>Salariato/a senza funzione di responsabilità</t>
  </si>
  <si>
    <t>Politica</t>
  </si>
  <si>
    <t>Speranza di vita alla nascita in anni</t>
  </si>
  <si>
    <t xml:space="preserve">Formazione </t>
  </si>
  <si>
    <t>Secondario I</t>
  </si>
  <si>
    <t>Secondario II</t>
  </si>
  <si>
    <t>Differenza in %</t>
  </si>
  <si>
    <t>Demografia</t>
  </si>
  <si>
    <t>Allievi</t>
  </si>
  <si>
    <t>Allieve</t>
  </si>
  <si>
    <t>Ass.</t>
  </si>
  <si>
    <r>
      <t>%</t>
    </r>
    <r>
      <rPr>
        <vertAlign val="superscript"/>
        <sz val="9"/>
        <color indexed="8"/>
        <rFont val="Arial"/>
        <family val="2"/>
      </rPr>
      <t>1</t>
    </r>
  </si>
  <si>
    <r>
      <t>%</t>
    </r>
    <r>
      <rPr>
        <vertAlign val="superscript"/>
        <sz val="9"/>
        <color indexed="8"/>
        <rFont val="Arial"/>
        <family val="2"/>
      </rPr>
      <t>2</t>
    </r>
  </si>
  <si>
    <t>Scuole medie superiori</t>
  </si>
  <si>
    <t>Scuole professionali secondarie a tempo pieno</t>
  </si>
  <si>
    <t>Scuole professionali secondarie a tempo parziale (tirocinio)</t>
  </si>
  <si>
    <t>Orticoltura</t>
  </si>
  <si>
    <t>Altro</t>
  </si>
  <si>
    <t>Fonte: Ufficio dell'orientamento scolastico e professionale (UOSP), Bellinzona</t>
  </si>
  <si>
    <t>2017/2018</t>
  </si>
  <si>
    <t>Alberghiero e ristorazione</t>
  </si>
  <si>
    <t>Architettura e urbanismo</t>
  </si>
  <si>
    <t>Artigianato</t>
  </si>
  <si>
    <t>Biblioteche, informazione, archivistica</t>
  </si>
  <si>
    <t>Chimica e ingegneria dei processi</t>
  </si>
  <si>
    <t>Commercio e amministrazione</t>
  </si>
  <si>
    <t>Costruzioni e genio civile</t>
  </si>
  <si>
    <t>Cure del corpo ed estetiche</t>
  </si>
  <si>
    <t>Cure infermieristiche</t>
  </si>
  <si>
    <t>Elettricità ed energia</t>
  </si>
  <si>
    <t>Elettronica e automatizzazione</t>
  </si>
  <si>
    <t>Lavoro sociale e orientamento</t>
  </si>
  <si>
    <t>Materiali (legno, carta, plastica, vetro)</t>
  </si>
  <si>
    <t>Meccanica e lavoro del metallo</t>
  </si>
  <si>
    <t>Produzione agricola e animale</t>
  </si>
  <si>
    <t>Protezione dell'ambiente</t>
  </si>
  <si>
    <t>Salute e protezione sociale</t>
  </si>
  <si>
    <t>Scienze informatiche</t>
  </si>
  <si>
    <t>Scienze veterinarie</t>
  </si>
  <si>
    <t>Segretariato e lavoro d'ufficio</t>
  </si>
  <si>
    <t>Servizi a domicilio</t>
  </si>
  <si>
    <t>Servizi di trasporto</t>
  </si>
  <si>
    <t>Servizi medici</t>
  </si>
  <si>
    <t>Silvicoltura</t>
  </si>
  <si>
    <t>Stilismo di moda (concezione)</t>
  </si>
  <si>
    <t>Studi dentistici</t>
  </si>
  <si>
    <t>Tecniche audiovisive e produzione media</t>
  </si>
  <si>
    <t>Tessile, vestiti, scarpe, cuoio</t>
  </si>
  <si>
    <t>Trattamento dei prodotti alimentari</t>
  </si>
  <si>
    <t>Veicoli a motore, costruzione navale e aeronautica</t>
  </si>
  <si>
    <t>Vendita all'ingrosso e al dettaglio</t>
  </si>
  <si>
    <t>% donne</t>
  </si>
  <si>
    <t>Scuole dell'infanzia</t>
  </si>
  <si>
    <t>Scuole elementari</t>
  </si>
  <si>
    <t>Scuole speciali</t>
  </si>
  <si>
    <t>Scuole medie</t>
  </si>
  <si>
    <t>Fonte: Censimento dei docenti, Divisione della scuola, Bellinzona</t>
  </si>
  <si>
    <t>Fonte: Statistica della formazione professionale di base (SFPI)</t>
  </si>
  <si>
    <t>Fonte: BEVNAT, UST, Neuchâtel</t>
  </si>
  <si>
    <t>Fonte: STATPOP, UST, Neuchâtel</t>
  </si>
  <si>
    <t>Tasso di povertà assoluta</t>
  </si>
  <si>
    <t>Tasso di rischio di povertà</t>
  </si>
  <si>
    <t>IC</t>
  </si>
  <si>
    <t>Fonte: SILC, UST, Neuchâtel</t>
  </si>
  <si>
    <t>Povertà assoluta</t>
  </si>
  <si>
    <t>Rischio di povertà</t>
  </si>
  <si>
    <t>Persone sole (&lt;65 anni)</t>
  </si>
  <si>
    <t>Coppie con figli di meno di 18 anni</t>
  </si>
  <si>
    <t>Genitori soli con figli di meno di 18 anni</t>
  </si>
  <si>
    <t>Coppie senza figli (&lt;65 anni)</t>
  </si>
  <si>
    <t>Donne elette nel Gran Consiglio ticinese (in %), secondo il partito, dal 2007</t>
  </si>
  <si>
    <t>Interventi per violenza domestica, di cui per reato d’ufficio, in Ticino, dal 2008</t>
  </si>
  <si>
    <t>Allontanamenti ordinati per violenza domestica, in Ticino, dal 2008</t>
  </si>
  <si>
    <t>Consulenze a vittime di reati, in Ticino, dal 2010</t>
  </si>
  <si>
    <t>Imputati</t>
  </si>
  <si>
    <t>Vittime</t>
  </si>
  <si>
    <t>Fonte: UST - Statistica criminale di polizia (SCP)</t>
  </si>
  <si>
    <t>Sconosciuto</t>
  </si>
  <si>
    <t>Fonte: Statistica dell'aiuto alle vittime, UST, Neuchâtel</t>
  </si>
  <si>
    <t>Attestati federali di capacità</t>
  </si>
  <si>
    <t>Certificati di formazione profess.</t>
  </si>
  <si>
    <t>Maturità liceali</t>
  </si>
  <si>
    <t>Maturità professionali</t>
  </si>
  <si>
    <t xml:space="preserve">Scienze umane e sociali </t>
  </si>
  <si>
    <t xml:space="preserve">Scienze economiche </t>
  </si>
  <si>
    <t xml:space="preserve">Diritto </t>
  </si>
  <si>
    <t xml:space="preserve">Scienze naturali ed esatte </t>
  </si>
  <si>
    <t xml:space="preserve">Medicina e farmacia </t>
  </si>
  <si>
    <t xml:space="preserve">Scienze tecniche </t>
  </si>
  <si>
    <t>Donna non occupata, uomo occupato a tempo pieno</t>
  </si>
  <si>
    <t>Donna occupata a tempo parziale, uomo occupato a tempo pieno</t>
  </si>
  <si>
    <t>Donna e uomo occupati a tempo pieno</t>
  </si>
  <si>
    <t>Donna e uomo occupati a tempo parziale</t>
  </si>
  <si>
    <t>Altra combinazione</t>
  </si>
  <si>
    <t>Persone sole</t>
  </si>
  <si>
    <t>Coppie senza figli</t>
  </si>
  <si>
    <t>Coppie con figli</t>
  </si>
  <si>
    <t>Monoparentali</t>
  </si>
  <si>
    <t>ED di più famiglie</t>
  </si>
  <si>
    <t>Madri</t>
  </si>
  <si>
    <t>Padri</t>
  </si>
  <si>
    <t>Genitori soli con figli</t>
  </si>
  <si>
    <t>Totale interventi</t>
  </si>
  <si>
    <t>Fonte: POL, Bellinzona</t>
  </si>
  <si>
    <t>Reati di poca entità (minacce)</t>
  </si>
  <si>
    <t>Reati di poca entità (compiuti)</t>
  </si>
  <si>
    <t>Reati gravi (compiuti)</t>
  </si>
  <si>
    <t>Totale reati violenti</t>
  </si>
  <si>
    <t>Fonte: SCP, UST, Neuchâtel</t>
  </si>
  <si>
    <t>Tempo parziale lungo (50-89%)</t>
  </si>
  <si>
    <t xml:space="preserve">Salario mediano standardizzato nel settore privato in franchi </t>
  </si>
  <si>
    <t xml:space="preserve">Salario mediano standardizzato nel settore pubblico  in franchi </t>
  </si>
  <si>
    <t>Posizione nella professione, in %</t>
  </si>
  <si>
    <t>Tempo di lavoro, in %</t>
  </si>
  <si>
    <t>Retribuzione</t>
  </si>
  <si>
    <t>Eletti/e nel parlamento ticinese (Gran Consiglio) / nei diversi parlamenti cantonali (diverse annate elettorali a seconda del cantone) in %</t>
  </si>
  <si>
    <t xml:space="preserve">Eletti/e nel Consiglio di Stato ticinese / nei diversi esecutivi cantonali (diverse annate elettorali a seconda del cantone) in % </t>
  </si>
  <si>
    <t>2012-2016</t>
  </si>
  <si>
    <t xml:space="preserve">2013-2017 </t>
  </si>
  <si>
    <t>Avvertenza: stato a inizio legislatura.</t>
  </si>
  <si>
    <t>Fonte: Ustat, Giubiasco</t>
  </si>
  <si>
    <t>Partito</t>
  </si>
  <si>
    <t>Donne elette</t>
  </si>
  <si>
    <t>Totale seggi partito</t>
  </si>
  <si>
    <t>PLR</t>
  </si>
  <si>
    <t>PPD</t>
  </si>
  <si>
    <t>UDC/La destra</t>
  </si>
  <si>
    <t>Lega</t>
  </si>
  <si>
    <t>PS</t>
  </si>
  <si>
    <t>Verdi</t>
  </si>
  <si>
    <t>PES (Verdi)</t>
  </si>
  <si>
    <t>Fonte: CAN, Bellinzona e Ustat, Giubiasco</t>
  </si>
  <si>
    <t>Municipi</t>
  </si>
  <si>
    <t>Consigli comunali</t>
  </si>
  <si>
    <t>Consiglio di Stato</t>
  </si>
  <si>
    <t>Gran Consiglio</t>
  </si>
  <si>
    <t>Assemblea federale (deputazione ticinese)</t>
  </si>
  <si>
    <t>Partito politico / carica politica o pubblica</t>
  </si>
  <si>
    <t>Fonte: Ustat, Giubiasco e cancellerie comunali</t>
  </si>
  <si>
    <t>Formazione</t>
  </si>
  <si>
    <t>Attività professionale - Professioni e salari</t>
  </si>
  <si>
    <t>Attività professionale - Occupazione e tempo di lavoro</t>
  </si>
  <si>
    <t>Conciliazione tra sfera lavorativa e familiare</t>
  </si>
  <si>
    <t>Povertà</t>
  </si>
  <si>
    <t>Violenza</t>
  </si>
  <si>
    <t>F.1</t>
  </si>
  <si>
    <t>F.2</t>
  </si>
  <si>
    <t>F.3</t>
  </si>
  <si>
    <t>F.4</t>
  </si>
  <si>
    <t>F.5</t>
  </si>
  <si>
    <t>F.6</t>
  </si>
  <si>
    <t>Figura</t>
  </si>
  <si>
    <r>
      <t>1</t>
    </r>
    <r>
      <rPr>
        <sz val="9"/>
        <rFont val="Arial"/>
        <family val="2"/>
      </rPr>
      <t>Escluse le università.</t>
    </r>
  </si>
  <si>
    <t>Statistica della popolazione e delle economie domestiche (STATPOP)</t>
  </si>
  <si>
    <t>Censimento dei docenti</t>
  </si>
  <si>
    <t>Rilevazione sulle forze di lavoro in Svizzera (RIFOS)</t>
  </si>
  <si>
    <t>Rilevazione strutturale (RS)</t>
  </si>
  <si>
    <t>Indagine sui redditi e sulle condizioni di vita (SILC)</t>
  </si>
  <si>
    <t>Scelte scolastiche e professionali degli allievi di scuola media (4a classe)</t>
  </si>
  <si>
    <t>Statistica dei diplomi, UST, Neuchâtel</t>
  </si>
  <si>
    <t>Ufficio federale delle assicurazioni sociali, Berna</t>
  </si>
  <si>
    <t>Statistica criminale di polizia, UST, Neuchâtel</t>
  </si>
  <si>
    <t>Polizia cantonale, DI, Bellinzona</t>
  </si>
  <si>
    <t>Statistica dell’aiuto alle vittime, UST, Neuchâtel</t>
  </si>
  <si>
    <t>OHS, UST, Neuchâtel</t>
  </si>
  <si>
    <t>POL, Bellinzona</t>
  </si>
  <si>
    <t>UST - Statistica criminale di polizia (SCP)</t>
  </si>
  <si>
    <t>CAN, Bellinzona e Ustat, Giubiasco</t>
  </si>
  <si>
    <t>UFAS, Berna</t>
  </si>
  <si>
    <t>SILC, UST, Neuchâtel</t>
  </si>
  <si>
    <t>RIFOS, UST, Neuchâtel</t>
  </si>
  <si>
    <t>Censimento dei docenti, Divisione della scuola, Bellinzona</t>
  </si>
  <si>
    <t>SBA, UST</t>
  </si>
  <si>
    <t>Statistica della formazione professionale di base (SFPI)</t>
  </si>
  <si>
    <t>Ufficio dell'orientamento scolastico e professionale (UOSP), Bellinzona</t>
  </si>
  <si>
    <t>RS, UST, Neuchâtel</t>
  </si>
  <si>
    <t>STATPOP, UST, Neuchâtel</t>
  </si>
  <si>
    <t>BEVNAT, UST, Neuchâtel</t>
  </si>
  <si>
    <t>Fonti, segni e simboli</t>
  </si>
  <si>
    <t>Fonti</t>
  </si>
  <si>
    <t>Segni e simboli</t>
  </si>
  <si>
    <t>Scheda</t>
  </si>
  <si>
    <t>Sommario</t>
  </si>
  <si>
    <t>Aggiornamento delle figure, con dati in tabella</t>
  </si>
  <si>
    <t>UDC/UDF</t>
  </si>
  <si>
    <t>Vittime di reati violenti, in Ticino, dal 2016</t>
  </si>
  <si>
    <t>Tasso di povertà assoluta e tasso di rischio di povertà (in %), in Svizzera, dal 2015</t>
  </si>
  <si>
    <t xml:space="preserve"> </t>
  </si>
  <si>
    <t>Anno scolatico 2017/2018 (4a media terminata nel 2016/2017)</t>
  </si>
  <si>
    <t>Anno scolatico 2018/2019 (4a media terminata nel 2017/2018)</t>
  </si>
  <si>
    <t>Nessun figlio</t>
  </si>
  <si>
    <t>Figlio più giovane 0-5 anni</t>
  </si>
  <si>
    <t>Figlio più giovane 6-14 anni</t>
  </si>
  <si>
    <t>Figlio più giovane 15-24 anni</t>
  </si>
  <si>
    <t>Di cui per reato d'ufficio</t>
  </si>
  <si>
    <t>% Uomini</t>
  </si>
  <si>
    <t>% Donne</t>
  </si>
  <si>
    <r>
      <rPr>
        <vertAlign val="superscript"/>
        <sz val="9"/>
        <color theme="1"/>
        <rFont val="Arial"/>
        <family val="2"/>
      </rPr>
      <t>1</t>
    </r>
    <r>
      <rPr>
        <sz val="9"/>
        <color theme="1"/>
        <rFont val="Arial"/>
        <family val="2"/>
      </rPr>
      <t xml:space="preserve"> Percentuale sul totale delle scelte.</t>
    </r>
  </si>
  <si>
    <r>
      <rPr>
        <vertAlign val="superscript"/>
        <sz val="9"/>
        <color theme="1"/>
        <rFont val="Arial"/>
        <family val="2"/>
      </rPr>
      <t xml:space="preserve">2 </t>
    </r>
    <r>
      <rPr>
        <sz val="9"/>
        <color theme="1"/>
        <rFont val="Arial"/>
        <family val="2"/>
      </rPr>
      <t>Ripartizione percentuale tra uomini e donne relativa alle singole scelte professionali.</t>
    </r>
  </si>
  <si>
    <t>Speranza di vita alla nascita, secondo il sesso, in Svizzera e in Ticino, dal 1981/1982</t>
  </si>
  <si>
    <t>Speranza di vita a 65 anni, secondo il sesso, in Svizzera e in Ticino, dal 1981/1982</t>
  </si>
  <si>
    <t>Celibi/nubili</t>
  </si>
  <si>
    <t>Vedovi/e, unione domestica sciolta per decesso</t>
  </si>
  <si>
    <t>Coniugati/e, in unione domestica registrata</t>
  </si>
  <si>
    <t>Divorziati/e, non coniugati/e, unione domestica sciolta giudizialmente</t>
  </si>
  <si>
    <t>da 0 a 4</t>
  </si>
  <si>
    <t>da 5 a 9</t>
  </si>
  <si>
    <t>da 10 a 14</t>
  </si>
  <si>
    <t>da 15 a 19</t>
  </si>
  <si>
    <t>da 20 a 24</t>
  </si>
  <si>
    <t>da 25 a 29</t>
  </si>
  <si>
    <t>da 30 a 34</t>
  </si>
  <si>
    <t>da 35 a 39</t>
  </si>
  <si>
    <t>da 40 a 44</t>
  </si>
  <si>
    <t>da 45 a 49</t>
  </si>
  <si>
    <t>da 50 a 54</t>
  </si>
  <si>
    <t>da 55 a 59</t>
  </si>
  <si>
    <t>da 60 a 64</t>
  </si>
  <si>
    <t>da 65 a 69</t>
  </si>
  <si>
    <t>da 70 a 74</t>
  </si>
  <si>
    <t>da 75 a 79</t>
  </si>
  <si>
    <t>da 80 a 84</t>
  </si>
  <si>
    <t>da 85 a 89</t>
  </si>
  <si>
    <t>90 e più</t>
  </si>
  <si>
    <t>75 e più</t>
  </si>
  <si>
    <t>Membri del Gran Consiglio ticinese, dal 1971</t>
  </si>
  <si>
    <t>18-19</t>
  </si>
  <si>
    <t>20-29</t>
  </si>
  <si>
    <t>30-39</t>
  </si>
  <si>
    <t>40-49</t>
  </si>
  <si>
    <t>50-59</t>
  </si>
  <si>
    <t>60-69</t>
  </si>
  <si>
    <t>70-79</t>
  </si>
  <si>
    <t>80 e più</t>
  </si>
  <si>
    <t>* Persone di età compresa tra 25 e 55 anni.</t>
  </si>
  <si>
    <t>Fonte: UFAS, Berna</t>
  </si>
  <si>
    <t>Salute e benessere</t>
  </si>
  <si>
    <t>Lavoro non retribuito</t>
  </si>
  <si>
    <t>65 e più anni</t>
  </si>
  <si>
    <t>“Per poter essere felice e realizzarsi nella vita una donna deve avere dei figli”</t>
  </si>
  <si>
    <t>“Un bambino in età prescolastica soffre quando la madre lavora”</t>
  </si>
  <si>
    <t>“Un bambino soffre quando il padre è troppo preso dal lavoro”</t>
  </si>
  <si>
    <t>Fonte: IFG, UST, Neuchâtel</t>
  </si>
  <si>
    <t>Persone assolutamente o abbastanza d’accordo con alcune affermazioni riguardanti il lavoro e la famiglia (in %), secondo la classe d’età, in Ticino, nel 2018</t>
  </si>
  <si>
    <t>La madre resta a casa e il padre lavora a tempo pieno</t>
  </si>
  <si>
    <t>La madre lavora a tempo parziale e il padre lavora a tempo pieno</t>
  </si>
  <si>
    <t>La madre e il padre lavorano a tempo parziale</t>
  </si>
  <si>
    <t>Opinioni espresse sulla migliore ripartizione del lavoro remunerato per le coppie con figli: tre opzioni maggiormente scelte (in %), secondo il sesso e la classe d’età, in Ticino, nel 2018</t>
  </si>
  <si>
    <t>Indubbiamente o piuttosto gli uomini</t>
  </si>
  <si>
    <t>Uomini e donne allo stesso modo</t>
  </si>
  <si>
    <t>Indubbiamente o piuttosto le donne</t>
  </si>
  <si>
    <t>Opinioni sulla divisione dei compiti tra uomini e donne (in %), secondo la classe d’età, in Ticino, nel 2018</t>
  </si>
  <si>
    <t>Lui e lei occupati</t>
  </si>
  <si>
    <t>Lui occupato, lei non attiva</t>
  </si>
  <si>
    <t>Lei occupata, lui non attivo</t>
  </si>
  <si>
    <t>Lui e lei non attivi</t>
  </si>
  <si>
    <t>L'uomo</t>
  </si>
  <si>
    <t>La donna</t>
  </si>
  <si>
    <t>Entrambi i partner</t>
  </si>
  <si>
    <t>Altra soluzione</t>
  </si>
  <si>
    <t>non sa</t>
  </si>
  <si>
    <t>Salute autovalutata positivamente e problemi di salute di lunga durata (in %), in Ticino, nel 2017</t>
  </si>
  <si>
    <t>Fonte: ISS, UST, Neuchâtel</t>
  </si>
  <si>
    <t>Persone esposte a</t>
  </si>
  <si>
    <t>Fattori di prevenzione</t>
  </si>
  <si>
    <t>Fisicamente attivo/a*</t>
  </si>
  <si>
    <t>Attento/a all’alimentazione</t>
  </si>
  <si>
    <t>Fattori di rischio</t>
  </si>
  <si>
    <t>Fumatore/trice</t>
  </si>
  <si>
    <t>Consumo quotidiano di alcol</t>
  </si>
  <si>
    <t>In sovrappeso o obeso/a</t>
  </si>
  <si>
    <t>Persone che nelle quattro settimane precedenti l’indagine</t>
  </si>
  <si>
    <t>Hanno avuto un po’ o molto</t>
  </si>
  <si>
    <t>Sensazione di debolezza</t>
  </si>
  <si>
    <t>Mal di schiena</t>
  </si>
  <si>
    <t>Insonnia e difficoltà ad addormentarsi</t>
  </si>
  <si>
    <t>Mal di testa</t>
  </si>
  <si>
    <t>Dolori alle spalle, alla nuca, alle braccia</t>
  </si>
  <si>
    <t>Si sono sentite</t>
  </si>
  <si>
    <t>Sempre o spesso stanche</t>
  </si>
  <si>
    <t>Sempre o spesso molto nervose</t>
  </si>
  <si>
    <t>Raramente o mai calme e serene</t>
  </si>
  <si>
    <t>Sollevamento o spostamento di persone</t>
  </si>
  <si>
    <t>Fumo passivo</t>
  </si>
  <si>
    <t>Vibrazioni di macchine</t>
  </si>
  <si>
    <t>Prodotti nocivi o tossici</t>
  </si>
  <si>
    <t>Rumori forti</t>
  </si>
  <si>
    <t>Basse temperature</t>
  </si>
  <si>
    <t>Sollevamento o spostamento di carichi pesanti</t>
  </si>
  <si>
    <t>Alte temperature</t>
  </si>
  <si>
    <t>Posizione dolorosa o faticosa</t>
  </si>
  <si>
    <t>Movimenti ripetitivi</t>
  </si>
  <si>
    <t>Stare in piedi</t>
  </si>
  <si>
    <t>Disturbi fisici e stati d’animo negativi (in %), in Ticino, nel 2017</t>
  </si>
  <si>
    <t>Comportamenti in materia di salute (in %), in Ticino, nel 2017</t>
  </si>
  <si>
    <t>Pieno sfruttamento delle proprie capacità (mai o raramente)</t>
  </si>
  <si>
    <t>Discriminazione o violenza (ultimi 12 mesi)</t>
  </si>
  <si>
    <t>Poca libertà di decisione (da qualche volta a sempre)</t>
  </si>
  <si>
    <t>Paura di perdere il lavoro (molto o abbastanza)</t>
  </si>
  <si>
    <t>Compiti contrari ai propri valori (da qualche volta a sempre)</t>
  </si>
  <si>
    <t>Nascondere i propri sentimenti (da qualche volta a sempre)</t>
  </si>
  <si>
    <t>Tensioni con le persone (da qualche volta a sempre)</t>
  </si>
  <si>
    <t>Difficoltà a conciliare lavoro e famiglia (da qualche volta a sempre)</t>
  </si>
  <si>
    <t>Stress (da qualche volta a sempre)</t>
  </si>
  <si>
    <t>Ritmi serrati (circa un quarto del tempo o più)</t>
  </si>
  <si>
    <t>Forze armate</t>
  </si>
  <si>
    <t>Dirigenti</t>
  </si>
  <si>
    <t>Impiegati di ufficio</t>
  </si>
  <si>
    <t>Professioni non qualificate</t>
  </si>
  <si>
    <t>* Divisioni di professioni; Nomenclatura ISCO-19.</t>
  </si>
  <si>
    <t>Altre cause</t>
  </si>
  <si>
    <t>Diabete</t>
  </si>
  <si>
    <t>Malattie del fegato</t>
  </si>
  <si>
    <t>Lesioni autoinflitte</t>
  </si>
  <si>
    <t>Problemi mentali e del comportamento</t>
  </si>
  <si>
    <t>Malattie del sistema nervoso</t>
  </si>
  <si>
    <t>Malattie dell’apparato respiratorio</t>
  </si>
  <si>
    <t>Malattie dell’apparato circolatorio</t>
  </si>
  <si>
    <t>Tumori</t>
  </si>
  <si>
    <t>Fonte: USS, DSS, Bellinzona; eCOD, UST, Neuchâtel</t>
  </si>
  <si>
    <t>Si, ricorso a servizi esterni</t>
  </si>
  <si>
    <t xml:space="preserve">Tasso di attività (persone di 25-55 anni) in % </t>
  </si>
  <si>
    <t>Tasso di disoccupazione ai sensi dell’ILO in %</t>
  </si>
  <si>
    <t>C1.1b</t>
  </si>
  <si>
    <t>C1.1a</t>
  </si>
  <si>
    <t>C1.2</t>
  </si>
  <si>
    <t>C2.1</t>
  </si>
  <si>
    <t>C2.2</t>
  </si>
  <si>
    <t>C2.4</t>
  </si>
  <si>
    <t>C2.5</t>
  </si>
  <si>
    <t>C2.6</t>
  </si>
  <si>
    <t>C2.3</t>
  </si>
  <si>
    <t>C3.1</t>
  </si>
  <si>
    <t>C3.2</t>
  </si>
  <si>
    <t>C3.5</t>
  </si>
  <si>
    <t>C3.6</t>
  </si>
  <si>
    <t>C3.4</t>
  </si>
  <si>
    <t>C3.3</t>
  </si>
  <si>
    <t>C4.1</t>
  </si>
  <si>
    <t>C4.2</t>
  </si>
  <si>
    <t>C4.3</t>
  </si>
  <si>
    <t>C4.5</t>
  </si>
  <si>
    <t>C4.6</t>
  </si>
  <si>
    <t>C4.4</t>
  </si>
  <si>
    <t>C5.1</t>
  </si>
  <si>
    <t>C5.2</t>
  </si>
  <si>
    <t>C5.6</t>
  </si>
  <si>
    <t>C5.3</t>
  </si>
  <si>
    <t>C5.4</t>
  </si>
  <si>
    <t>C5.5</t>
  </si>
  <si>
    <t>C6.1</t>
  </si>
  <si>
    <t>C6.2</t>
  </si>
  <si>
    <t>C6.3</t>
  </si>
  <si>
    <t>C6.4</t>
  </si>
  <si>
    <t>C6.6</t>
  </si>
  <si>
    <t>C7.1</t>
  </si>
  <si>
    <t>C7.3</t>
  </si>
  <si>
    <t>C8.1</t>
  </si>
  <si>
    <t>C8.2</t>
  </si>
  <si>
    <t>C8.4</t>
  </si>
  <si>
    <t>C8.6</t>
  </si>
  <si>
    <t>C9.1</t>
  </si>
  <si>
    <t>C9.2</t>
  </si>
  <si>
    <t>C9.3</t>
  </si>
  <si>
    <t>C9.4</t>
  </si>
  <si>
    <t>C9.5</t>
  </si>
  <si>
    <t>C9.6</t>
  </si>
  <si>
    <t>C10.1</t>
  </si>
  <si>
    <t>C10.2</t>
  </si>
  <si>
    <t>C10.3</t>
  </si>
  <si>
    <t>C10.4</t>
  </si>
  <si>
    <t>C10.5</t>
  </si>
  <si>
    <t>C10.6</t>
  </si>
  <si>
    <t>Capitolo e Figura</t>
  </si>
  <si>
    <t>Anno scolatico 2019/2020 (4a media terminata nel 2018/2019)</t>
  </si>
  <si>
    <t>2018/2019</t>
  </si>
  <si>
    <t>Formazioni transitorie dal secondario I al secondario II</t>
  </si>
  <si>
    <t>Scuole professionali di base a tempo pieno</t>
  </si>
  <si>
    <t>Scuole professionali di base a tempo parziale</t>
  </si>
  <si>
    <t>Scuole specializzate superiori</t>
  </si>
  <si>
    <r>
      <rPr>
        <vertAlign val="superscript"/>
        <sz val="9"/>
        <rFont val="Arial"/>
        <family val="2"/>
      </rPr>
      <t xml:space="preserve">2 </t>
    </r>
    <r>
      <rPr>
        <sz val="9"/>
        <rFont val="Arial"/>
        <family val="2"/>
      </rPr>
      <t>La somma dei docenti dei diversi ordini è superiore al totale di docenti nel sistema scolastico, poiché un docente che lavora in due ordini viene conteggiato due volte, una per ogni ordine, ma compare nel totale una sola volta.</t>
    </r>
  </si>
  <si>
    <r>
      <t>Totale</t>
    </r>
    <r>
      <rPr>
        <b/>
        <vertAlign val="superscript"/>
        <sz val="9"/>
        <rFont val="Arial"/>
        <family val="2"/>
      </rPr>
      <t>2</t>
    </r>
  </si>
  <si>
    <t>C8.5</t>
  </si>
  <si>
    <t>C11.1</t>
  </si>
  <si>
    <t>C11.2</t>
  </si>
  <si>
    <t>&lt; Torna all'indice</t>
  </si>
  <si>
    <t>Settore privato</t>
  </si>
  <si>
    <t>Settore pubblico</t>
  </si>
  <si>
    <t>Fonte: RSS, UST, Neuchâtel</t>
  </si>
  <si>
    <t>Privato</t>
  </si>
  <si>
    <t>Pubblico</t>
  </si>
  <si>
    <t>Senza funzione di quadro</t>
  </si>
  <si>
    <t>Cura dei figli</t>
  </si>
  <si>
    <t>Non ha trovato a tempo pieno</t>
  </si>
  <si>
    <t>Altre responsabilità familiari</t>
  </si>
  <si>
    <t>Attività secondaria</t>
  </si>
  <si>
    <t>Cancelleria dello Stato: Votazioni e elezioni in Ticino</t>
  </si>
  <si>
    <t>Salari mensili lordi standardizzati (mediana in fr.) e differenza</t>
  </si>
  <si>
    <t>Salari mensili lordi standardizzati nel settore privato (mediana in fr.) e differenza</t>
  </si>
  <si>
    <t>Quadri superiori e medi</t>
  </si>
  <si>
    <t>Quadri inferiori</t>
  </si>
  <si>
    <t>Responsabile esecuzione lavori</t>
  </si>
  <si>
    <t>Salari mensili lordi standardizzati nel settore privato: salari</t>
  </si>
  <si>
    <t>MPS</t>
  </si>
  <si>
    <t>Più Donne</t>
  </si>
  <si>
    <t>PC</t>
  </si>
  <si>
    <t>...</t>
  </si>
  <si>
    <t>Professioni intellettuali e
scientifiche</t>
  </si>
  <si>
    <t>Professioni tecniche
intermedie</t>
  </si>
  <si>
    <t>Professioni nelle attività
commerciali e nei servizi</t>
  </si>
  <si>
    <t>Personale specializzato
addetto all'agricoltura, alle
foreste e alla pesca</t>
  </si>
  <si>
    <t>Artigiani e operai
specializzati</t>
  </si>
  <si>
    <t>Conduttori di impianti e
macchinari e addetti al
montaggio</t>
  </si>
  <si>
    <t>Salariato/a membro
di direzione</t>
  </si>
  <si>
    <t>Salariato/a
con funzione di
reponsabilità</t>
  </si>
  <si>
    <t>Salariato/a
senza funzione di
reponsabilità</t>
  </si>
  <si>
    <t>2018</t>
  </si>
  <si>
    <t>2019</t>
  </si>
  <si>
    <t>Tempo pieno (&gt;= 90%)</t>
  </si>
  <si>
    <t>Tempo parziale breve (&lt; 50%)</t>
  </si>
  <si>
    <t>Motivi di studio</t>
  </si>
  <si>
    <t>Handicap o malattia</t>
  </si>
  <si>
    <t>Non interessato/a a un tempo pieno</t>
  </si>
  <si>
    <t>Altre ragioni</t>
  </si>
  <si>
    <t>Cura di persone adulte bisognose</t>
  </si>
  <si>
    <t>Altre responsabilità personali</t>
  </si>
  <si>
    <t xml:space="preserve">  Donne</t>
  </si>
  <si>
    <t xml:space="preserve">  Uomini</t>
  </si>
  <si>
    <t>Tasso di disoccupazione ai sensi dell'ILO (in %), secondo la classe d'età</t>
  </si>
  <si>
    <r>
      <t>2018</t>
    </r>
    <r>
      <rPr>
        <vertAlign val="superscript"/>
        <sz val="9"/>
        <color indexed="8"/>
        <rFont val="Arial"/>
        <family val="2"/>
      </rPr>
      <t>r</t>
    </r>
  </si>
  <si>
    <t>Anno scolatico 2020/2021 (4a media terminata nel 2019/2020)</t>
  </si>
  <si>
    <t>Fonte: SBG-SFPI, UST; SBA, UST</t>
  </si>
  <si>
    <t>2019/2020</t>
  </si>
  <si>
    <t>Fonte: SHIS-studex, UST, Neuchâtel</t>
  </si>
  <si>
    <t>Statistica della formazione professionale di base, UST, Neuchâtel</t>
  </si>
  <si>
    <t>SBG-SFPI, UST</t>
  </si>
  <si>
    <t>SHIS-studex, UST, Neuchâtel</t>
  </si>
  <si>
    <t>Studenti ed esami delle scuole universitarie (SHIS-studex), UST, Neuchâtel</t>
  </si>
  <si>
    <t>2020</t>
  </si>
  <si>
    <t>Statistica sul movimento naturale della popolazione (BEVNAT)</t>
  </si>
  <si>
    <t>Valutano come buona o molto buona la propria salute</t>
  </si>
  <si>
    <t>Dichiarano di soffrire di malattie croniche o problemi di salute di lunga durata</t>
  </si>
  <si>
    <t>Principali diplomi rilasciati, in Ticino, dal 2016</t>
  </si>
  <si>
    <r>
      <t>2018</t>
    </r>
    <r>
      <rPr>
        <b/>
        <vertAlign val="superscript"/>
        <sz val="9"/>
        <color theme="1"/>
        <rFont val="Arial"/>
        <family val="2"/>
      </rPr>
      <t>r</t>
    </r>
  </si>
  <si>
    <t>Tasso di attività (in %), secondo la classe d’età, in Ticino, dal 2015*</t>
  </si>
  <si>
    <t>* A seguito dei cambiamenti metodologici effettuati a partire dal 2018 per quanto concerne i metodi di rilevazione, la ponderazione e l’identificazione dei valori limite, la comparabilità con le inchieste precedenti al 2018 è limitata.</t>
  </si>
  <si>
    <t>%</t>
  </si>
  <si>
    <t>Economie domestiche: coppie con almeno un figlio di età compresa tra 0 e 5 anni che ricorrono a un aiuto esterno per la cura dei figli (in %), in Ticino, nel 2004, nel 2013 e nel 2018</t>
  </si>
  <si>
    <t>Economie domestiche: coppie con figli (in %), secondo il modello occupazionale della coppia e la persona che si occupa dei lavori domestici, in Ticino, nel 2018</t>
  </si>
  <si>
    <t>Tasso di povertà assoluta e tasso di rischio di povertà (in %), secondo alcuni tipi di economia domestica, in Svizzera, dal 2015</t>
  </si>
  <si>
    <t>* A seguito dei cambiamenti metodologici effettuati a partire dal 2018 per quanto concerne i metodi di rilevazione, la ponderazione e l’identificazione dei valori limite, la comparabilità con le inchieste precedenti al 2018 è limitata. Le barre verticali rappresentano gli intervalli di confidenza (margini di errore) al 95%.</t>
  </si>
  <si>
    <t>25-34</t>
  </si>
  <si>
    <t xml:space="preserve">35-44 </t>
  </si>
  <si>
    <t xml:space="preserve">45-54 </t>
  </si>
  <si>
    <t xml:space="preserve">55-64 </t>
  </si>
  <si>
    <t>** A seguito dei cambiamenti metodologici effettuati a partire dal 2018 per quanto concerne i metodi di rilevazione, la ponderazione e l’identificazione dei valori limite, la comparabilità con le inchieste precedenti al 2018 è limitata.</t>
  </si>
  <si>
    <t>15-29</t>
  </si>
  <si>
    <t>30-64</t>
  </si>
  <si>
    <t>Sesso</t>
  </si>
  <si>
    <t>Classe d'età</t>
  </si>
  <si>
    <t>Persone sole con figli</t>
  </si>
  <si>
    <t>Fonte: IAS, SCPS (DSS), Bellinzona, RS, UST, Neuchâtel</t>
  </si>
  <si>
    <t>C8.3</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</si>
  <si>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</si>
  <si>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</si>
  <si>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</si>
  <si>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</si>
  <si>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</si>
  <si>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</si>
  <si>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</si>
  <si>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</si>
  <si>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</si>
  <si>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</si>
  <si>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</si>
  <si>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</si>
  <si>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</si>
  <si>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</si>
  <si>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</si>
  <si>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</si>
  <si>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</si>
  <si>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</si>
  <si>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</si>
  <si>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</si>
  <si>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</si>
  <si>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</si>
  <si>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</si>
  <si>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</si>
  <si>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</si>
  <si>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</si>
  <si>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</si>
  <si>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</si>
  <si>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</si>
  <si>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</si>
  <si>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</si>
  <si>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</si>
  <si>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</si>
  <si>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</si>
  <si>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</si>
  <si>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</si>
  <si>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</si>
  <si>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</si>
  <si>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</si>
  <si>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</si>
  <si>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</si>
  <si>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</si>
  <si>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</si>
  <si>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</si>
  <si>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</si>
  <si>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</si>
  <si>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</si>
  <si>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</si>
  <si>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</si>
  <si>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</si>
  <si>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</si>
  <si>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</si>
  <si>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</si>
  <si>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</si>
  <si>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</si>
  <si>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</si>
  <si>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</si>
  <si>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Uomini osservati</t>
  </si>
  <si>
    <t>Donne osservate</t>
  </si>
  <si>
    <t>Uomini scenario medio</t>
  </si>
  <si>
    <t>Donne scenario medio</t>
  </si>
  <si>
    <t>Fonte: ESPOP e STATPOP, UST, Neuchâtel; Scenari demografici 2021, Ustat</t>
  </si>
  <si>
    <t>Popolazione residente permanente: osservazioni e scenari futuri, in Ticino, dal 1991 al 2050</t>
  </si>
  <si>
    <t>C1.3</t>
  </si>
  <si>
    <t>C6.5</t>
  </si>
  <si>
    <t>Il più giovane   6-14 anni</t>
  </si>
  <si>
    <t>Il più giovane  0-5 anni</t>
  </si>
  <si>
    <t>Uomo occupato a tempo pieno, donna non occupata</t>
  </si>
  <si>
    <t>Uomo occupato a tempo pieno, donna occupata a tempo parziale</t>
  </si>
  <si>
    <t>Entrambi occupati a tempo pieno</t>
  </si>
  <si>
    <t>Entrambi occupati a tempo parziale</t>
  </si>
  <si>
    <t>Altro modello</t>
  </si>
  <si>
    <t>Fonte: CFP e RS, UST, Neuchâtel</t>
  </si>
  <si>
    <t>Non remunerato</t>
  </si>
  <si>
    <t>Remunerato</t>
  </si>
  <si>
    <t>Coppie con figli, il più giovane 7-14 anni</t>
  </si>
  <si>
    <t>Coppie con figli, il più giovane 0-6 anni</t>
  </si>
  <si>
    <t>Compiti domestici</t>
  </si>
  <si>
    <t>Preparare i pasti</t>
  </si>
  <si>
    <t>Apparecchiare e lavare le stoviglie</t>
  </si>
  <si>
    <t>Fare delle commissioni</t>
  </si>
  <si>
    <t>Pulire e riordinare</t>
  </si>
  <si>
    <t>Fare il bucato e stirare</t>
  </si>
  <si>
    <t>Svolgere attività manuali</t>
  </si>
  <si>
    <t>Cura di animali, piante e giardinaggio</t>
  </si>
  <si>
    <t>Svolgere lavori amministrativi</t>
  </si>
  <si>
    <t xml:space="preserve">Nutrirli, lavarli, vestirli e metterli a letto </t>
  </si>
  <si>
    <t>Giocare, aiutarli a fare i compiti, ecc.</t>
  </si>
  <si>
    <t>Accompagnarli da qualche parte</t>
  </si>
  <si>
    <t xml:space="preserve">Cura dei figli </t>
  </si>
  <si>
    <t>C7.2</t>
  </si>
  <si>
    <t>C7.4</t>
  </si>
  <si>
    <t>C7.5</t>
  </si>
  <si>
    <t>C7.6</t>
  </si>
  <si>
    <t>Volontariato informale</t>
  </si>
  <si>
    <t>Volontariato formale</t>
  </si>
  <si>
    <t>…</t>
  </si>
  <si>
    <t>Lavoro domestico all'interno dell'economia domestica (ore settimanali medie)</t>
  </si>
  <si>
    <t>Lavoro di cura dei bambini e di adulti bisognosi fuori dall'economia domestica (ore mensili medie)</t>
  </si>
  <si>
    <t>Attività di volontariato fuori dall'economia domestica (ore mensili medie)</t>
  </si>
  <si>
    <t>Persone che svolgono volontariato fuori dall’economia domestica (in %), secondo il tipo di volontariato, in Ticino, nel 2020</t>
  </si>
  <si>
    <t>Tempo dedicato al lavoro domestico e di cura dei figli (ore settimanali medie), secondo il tipo di compito, in Ticino, nel 2020</t>
  </si>
  <si>
    <t>Tempo dedicato al lavoro remunerato e al lavoro non remunerato (ore settimanali medie), secondo la tipologia di economia domestica, in Ticino, nel 2020</t>
  </si>
  <si>
    <t>Persone che svolgono volontariato di tipo politico (in %), in Ticino, nel 2020</t>
  </si>
  <si>
    <t>2018-2021</t>
  </si>
  <si>
    <t>Anno scolatico 2021/2022 (4a media terminata nel 2020/2021)</t>
  </si>
  <si>
    <t>Stato della banca dati: Aprile 2021</t>
  </si>
  <si>
    <t>2020/2021</t>
  </si>
  <si>
    <r>
      <t>2019</t>
    </r>
    <r>
      <rPr>
        <b/>
        <vertAlign val="superscript"/>
        <sz val="9"/>
        <color theme="1"/>
        <rFont val="Arial"/>
        <family val="2"/>
      </rPr>
      <t>r</t>
    </r>
  </si>
  <si>
    <t>Associazioni in difesa di interessi o cause</t>
  </si>
  <si>
    <t>Persone occupate* esposte a rischi fisici sul posto di lavoro (in %)**, in Ticino, nel 2017</t>
  </si>
  <si>
    <t>Persone occupate* esposte a rischi psicosociali sul posto di lavoro (in %), in Ticino, nel 2017</t>
  </si>
  <si>
    <t>Formazione professionale di base: allieve/i in formazione al 31.12, secondo l'ambito professionale, in Ticino, dal 2015</t>
  </si>
  <si>
    <r>
      <t>Persone occupate</t>
    </r>
    <r>
      <rPr>
        <b/>
        <vertAlign val="superscript"/>
        <sz val="11"/>
        <color rgb="FF000000"/>
        <rFont val="Calibri"/>
        <family val="2"/>
      </rPr>
      <t>1</t>
    </r>
    <r>
      <rPr>
        <b/>
        <sz val="11"/>
        <color rgb="FF000000"/>
        <rFont val="Calibri"/>
        <family val="2"/>
      </rPr>
      <t>, secondo la professione*, in Ticino, dal 2010</t>
    </r>
  </si>
  <si>
    <r>
      <rPr>
        <vertAlign val="superscript"/>
        <sz val="11"/>
        <color rgb="FF000000"/>
        <rFont val="Calibri"/>
        <family val="2"/>
      </rPr>
      <t>1</t>
    </r>
    <r>
      <rPr>
        <sz val="11"/>
        <color rgb="FF000000"/>
        <rFont val="Calibri"/>
        <family val="2"/>
      </rPr>
      <t xml:space="preserve"> Apprendiste/i escluse/i.</t>
    </r>
  </si>
  <si>
    <r>
      <t>Persone occupate</t>
    </r>
    <r>
      <rPr>
        <b/>
        <vertAlign val="superscript"/>
        <sz val="11"/>
        <color rgb="FF000000"/>
        <rFont val="Calibri"/>
        <family val="2"/>
      </rPr>
      <t>1</t>
    </r>
    <r>
      <rPr>
        <b/>
        <sz val="11"/>
        <color rgb="FF000000"/>
        <rFont val="Calibri"/>
        <family val="2"/>
      </rPr>
      <t xml:space="preserve"> (in %), secondo la posizione nella professione, in Ticino, dal 2018</t>
    </r>
  </si>
  <si>
    <t>Persone occupate* (in %), secondo il tempo di lavoro, in Ticino, dal 2018</t>
  </si>
  <si>
    <t>* Apprendiste/i escluse/i.</t>
  </si>
  <si>
    <t>Persone occupate a tempo parziale (in %), secondo il motivo per il</t>
  </si>
  <si>
    <t>Persone non sottoccupate</t>
  </si>
  <si>
    <t>Persone sottoccupate</t>
  </si>
  <si>
    <t>Persone occupate che hanno più attività professionali a tempo parziale (in %), in Ticino, dal 2015</t>
  </si>
  <si>
    <t>Tasso di beneficiari/e di prestazioni LAPS (in %), secondo la tipologia di economia domestica, in Ticino, dal 2015</t>
  </si>
  <si>
    <t>Beneficiari/e di prestazioni complementari all'AVS (PC) e tasso di beneficiari/e PC, in Ticino, dal 2016</t>
  </si>
  <si>
    <r>
      <rPr>
        <vertAlign val="superscript"/>
        <sz val="9"/>
        <rFont val="Arial"/>
        <family val="2"/>
      </rPr>
      <t>1</t>
    </r>
    <r>
      <rPr>
        <sz val="9"/>
        <rFont val="Arial"/>
        <family val="2"/>
      </rPr>
      <t xml:space="preserve"> Rapporto tra il numero di beneficiari/e di rendite residenti in Svizzera e all'estero che ricevono una PC e il totale di beneficiari/e di rendite AVS residenti in Svizzera e all'estero, in percentuale.</t>
    </r>
  </si>
  <si>
    <r>
      <rPr>
        <vertAlign val="superscript"/>
        <sz val="9"/>
        <rFont val="Arial"/>
        <family val="2"/>
      </rPr>
      <t>2</t>
    </r>
    <r>
      <rPr>
        <sz val="9"/>
        <rFont val="Arial"/>
        <family val="2"/>
      </rPr>
      <t xml:space="preserve"> Rapporto tra il numero di beneficiari/e di rendite residenti in Svizzera che ricevono una PC e il totale di beneficiari/e di rendite AVS residenti in Svizzera, in percentuale.</t>
    </r>
  </si>
  <si>
    <t>Beneficiari/e AVS</t>
  </si>
  <si>
    <t>Beneficiari/e di PC AVS</t>
  </si>
  <si>
    <t>% beneficiari/e di PC AVS</t>
  </si>
  <si>
    <t xml:space="preserve">Tasso di beneficiari/e PC </t>
  </si>
  <si>
    <t>Tasso di successo per candidate e candidati al Gran Consiglio ticinese (in %), dal 1971</t>
  </si>
  <si>
    <t>Violenza domestica: imputati/e e vittime, in Svizzera, dal 2009</t>
  </si>
  <si>
    <t>Imputati/e per reati violenti, in Ticino, dal 2016</t>
  </si>
  <si>
    <t>Tempo dedicato al lavoro non remunerato (ore settimanali/mensili medie), in Ticino, nel 2016 e nel 2020</t>
  </si>
  <si>
    <t>Differenza salariale tra le mediane di uomini e donne nel supporto comune</t>
  </si>
  <si>
    <t>Parte spiegata dalle caratteristiche personali e professionali considerate</t>
  </si>
  <si>
    <t>Parte non spiegata dalle caratteristiche personali e professionali considerate</t>
  </si>
  <si>
    <t>In Franchi</t>
  </si>
  <si>
    <t>Anno scolatico 2022/2023 (4a media terminata nel 2021/2022)</t>
  </si>
  <si>
    <t>Anno scolatico 2022/2023 (4a media terminata nel 2021/2021)</t>
  </si>
  <si>
    <t>Concezione e amministrazione di banche dati e di reti</t>
  </si>
  <si>
    <t>Terapia e riabilitazione</t>
  </si>
  <si>
    <t>Utilizzo del computer</t>
  </si>
  <si>
    <r>
      <t>Docenti (unità fisiche) nelle scuole pubbliche ticinesi</t>
    </r>
    <r>
      <rPr>
        <b/>
        <vertAlign val="superscript"/>
        <sz val="9"/>
        <rFont val="Arial"/>
        <family val="2"/>
      </rPr>
      <t>1</t>
    </r>
    <r>
      <rPr>
        <b/>
        <sz val="9"/>
        <rFont val="Arial"/>
        <family val="2"/>
      </rPr>
      <t>, secondo l'ordine di scuola, dall'anno scolastico 2017/18</t>
    </r>
  </si>
  <si>
    <t>2021/2022</t>
  </si>
  <si>
    <t>Studenti ticinesi delle università e dei politecnici della Svizzera, secondo l'ambito di studio, dal semestre autunnale 2017/18</t>
  </si>
  <si>
    <t>Avanti/TiLav</t>
  </si>
  <si>
    <t>HelvEthica</t>
  </si>
  <si>
    <t>Il Centro</t>
  </si>
  <si>
    <t>PVL</t>
  </si>
  <si>
    <t>Partecipazione alle elezioni cantonali* (in % su iscritte e iscritti), secondo la classe d’età decennale, in Ticino, nel 2015, 2019 e 2023</t>
  </si>
  <si>
    <t>* Dati relativi a 51 comuni (160.524 iscritti in catalogo, il 71,6% del totale).</t>
  </si>
  <si>
    <t>Collaboratore/collaboratrice
familiare</t>
  </si>
  <si>
    <t>COVID-19</t>
  </si>
  <si>
    <t>Piramide dell’età, secondo lo stato civile, in Ticino, nel 2022</t>
  </si>
  <si>
    <t>Decessi (in %), secondo la causa di morte, in Ticino, 2013-2022</t>
  </si>
  <si>
    <t>Popolazione residente permanente (in %), secondo la classe d’età e il livello formazione, in Ticino, nel 2022</t>
  </si>
  <si>
    <t>Tasso di attività (in %), secondo il tipo di economia domestica*, in Ticino, nel 2022**</t>
  </si>
  <si>
    <t>Economie domestiche familiari (in %), in Ticino, nel 2022</t>
  </si>
  <si>
    <t>Economie domestiche: coppie (in %), secondo la presenza/la classe d’età dei figli e il modello occupazionale della coppia, in Ticino, nel 2022*</t>
  </si>
  <si>
    <t>Economie domestiche di coppie con figli (in %), secondo la classe d’età dei figli e il modello occupazionale della coppia, in Ticino, nel 2000 e nel 2022*</t>
  </si>
  <si>
    <r>
      <t>Persone occupate</t>
    </r>
    <r>
      <rPr>
        <b/>
        <vertAlign val="superscript"/>
        <sz val="11"/>
        <color rgb="FF000000"/>
        <rFont val="Calibri"/>
        <family val="2"/>
      </rPr>
      <t>1</t>
    </r>
    <r>
      <rPr>
        <b/>
        <sz val="11"/>
        <color rgb="FF000000"/>
        <rFont val="Calibri"/>
        <family val="2"/>
      </rPr>
      <t>, secondo la professione*, in Ticino, dal 2010 al 2023</t>
    </r>
  </si>
  <si>
    <r>
      <t>Persone occupate</t>
    </r>
    <r>
      <rPr>
        <b/>
        <vertAlign val="superscript"/>
        <sz val="11"/>
        <color rgb="FF000000"/>
        <rFont val="Calibri"/>
        <family val="2"/>
      </rPr>
      <t>1</t>
    </r>
    <r>
      <rPr>
        <b/>
        <sz val="11"/>
        <color rgb="FF000000"/>
        <rFont val="Calibri"/>
        <family val="2"/>
      </rPr>
      <t xml:space="preserve"> (in %), secondo la posizione nella professione, in Ticino, dal 2018 al 2023</t>
    </r>
  </si>
  <si>
    <t>Tasso di disoccupazione ai sensi dell’ILO (in %), secondo la classe d’età decennale, in Ticino, nel 2023</t>
  </si>
  <si>
    <t>decennale, in Ticino, nel 2023</t>
  </si>
  <si>
    <t>Le cifre della parità, edizione 2024</t>
  </si>
  <si>
    <t>Persone occupate a tempo parziale (in %), secondo il motivo per il quale non lavorano a tempo pieno, in Ticino, nel 2022</t>
  </si>
  <si>
    <t>quale non lavorano a tempo pieno, in Ticino, nel 2022</t>
  </si>
  <si>
    <t>Avvertenza: ROTTURA DI SERIE – i dati a partire dal 2022 non sono confrontabili con quelli degli anni precedenti a seguito di modifiche nelle modalità di rilevazione e dell'introduzione di una nuova base di calcolo della sottoccupazione. Dati 2021 e 2022 non pubblicati.</t>
  </si>
  <si>
    <t>Persone sottoccupate e non sottoccupate (in % sulle occupate a tempo parziale), in Ticino, nel 2023</t>
  </si>
  <si>
    <t>salariale (in % e in fr.), secondo il settore, in Ticino, nel 2022</t>
  </si>
  <si>
    <t>Salari mensili lordi standardizzati (mediana in fr.) e differenza salariale (in % e in fr.), secondo il settore, in Ticino, nel 2022</t>
  </si>
  <si>
    <t>Differenza salariale tra le mediane di uomini e donne nel supporto comune (in fr. e in %), secondo il settore e il tipo, in Ticino, nel 2022</t>
  </si>
  <si>
    <t>(in fr. e in %), secondo il settore e il tipo, in Ticino, nel 2022</t>
  </si>
  <si>
    <t>Salari mensili lordi standardizzati nel settore privato (mediana in fr.) e differenza salariale (in %), secondo la posizione nella professione, in Ticino, nel 2022</t>
  </si>
  <si>
    <t>salariale (in %), secondo la posizione nella professione, in Ticino, nel 2022</t>
  </si>
  <si>
    <t>Salari mensili lordi standardizzati nel settore privato (mediana in fr.) e differenza salariale (in %), secondo il livello di formazione, in Ticino, nel 2022</t>
  </si>
  <si>
    <t>salariale (in %), secondo il livello di formazione, in Ticino, nel 2022</t>
  </si>
  <si>
    <t>Salari mensili lordi standardizzati nel settore privato: salari bassi, medi e alti (in %), in Ticino, nel 2022</t>
  </si>
  <si>
    <t>Bassi salari (inferiori a 3.500 franchi)</t>
  </si>
  <si>
    <t>Salari medi (3.500 - 8.000 franchi)</t>
  </si>
  <si>
    <t>Alti salari (superiori a 8.000 franchi)</t>
  </si>
  <si>
    <t>bassi, medi e alti (in %), in Ticino, nel 2022</t>
  </si>
  <si>
    <t>Anno scolatico 2023/2024 (4a media terminata nel 2022/2023)</t>
  </si>
  <si>
    <r>
      <t>%</t>
    </r>
    <r>
      <rPr>
        <vertAlign val="superscript"/>
        <sz val="9"/>
        <color indexed="8"/>
        <rFont val="Arial"/>
        <family val="2"/>
      </rPr>
      <t>2</t>
    </r>
    <r>
      <rPr>
        <sz val="8"/>
        <color theme="1"/>
        <rFont val="Arial"/>
        <family val="2"/>
      </rPr>
      <t/>
    </r>
  </si>
  <si>
    <r>
      <t>%</t>
    </r>
    <r>
      <rPr>
        <vertAlign val="superscript"/>
        <sz val="9"/>
        <color indexed="8"/>
        <rFont val="Arial"/>
        <family val="2"/>
      </rPr>
      <t>3</t>
    </r>
    <r>
      <rPr>
        <sz val="8"/>
        <color theme="1"/>
        <rFont val="Arial"/>
        <family val="2"/>
      </rPr>
      <t/>
    </r>
  </si>
  <si>
    <t>Scelte scolastiche e professionali delle/gli allieve/i che hanno terminato la 4a media, in Ticino, per gli anni scolastici 2017/2018, 2018/19, 2019/20, 2020/21, 2021/22, 2022/23 e 2023/24</t>
  </si>
  <si>
    <t>Farmacia</t>
  </si>
  <si>
    <t>2022/2023</t>
  </si>
  <si>
    <t>2020-2024</t>
  </si>
  <si>
    <t>Membri delle istituzioni politiche ticinesi, al 18 aprile 2024</t>
  </si>
  <si>
    <t>Ultima modifica: 18.04.2024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</si>
</sst>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 #,##0.00_ ;_ * \-#,##0.00_ ;_ * &quot;-&quot;??_ ;_ @_ "/>
    <numFmt numFmtId="164" formatCode="#,##0.0"/>
    <numFmt numFmtId="165" formatCode="0.0"/>
    <numFmt numFmtId="166" formatCode="#,##0;[Black]#,##0"/>
    <numFmt numFmtId="167" formatCode="###0.0"/>
    <numFmt numFmtId="168" formatCode="\(#,##0\)"/>
    <numFmt numFmtId="169" formatCode="0.000"/>
    <numFmt numFmtId="170" formatCode="0.0%"/>
    <numFmt numFmtId="171" formatCode="#,###,##0.0__;\-#,###,##0.0__;@__\ "/>
    <numFmt numFmtId="172" formatCode="\(#,##0.0\)"/>
    <numFmt numFmtId="173" formatCode="0.0000"/>
    <numFmt numFmtId="174" formatCode="\(0.0\)"/>
    <numFmt numFmtId="175" formatCode="###0"/>
    <numFmt numFmtId="176" formatCode="_ * #,##0_ ;_ * \-#,##0_ ;_ * &quot;-&quot;??_ ;_ @_ "/>
    <numFmt numFmtId="177" formatCode="#,##0.0;[Black]#,##0.0"/>
    <numFmt numFmtId="178" formatCode="\(#,##0.0\);[Black]\(#,##0.0\)"/>
    <numFmt numFmtId="179" formatCode="0.00000000000000"/>
  </numFmts>
  <fonts count="64" x14ac:knownFonts="1">
    <font>
      <sz val="11"/>
      <color theme="1"/>
      <name val="Calibri"/>
      <family val="2"/>
      <scheme val="minor"/>
    </font>
    <font>
      <sz val="8"/>
      <color theme="1"/>
      <name val="Arial"/>
      <family val="2"/>
    </font>
    <font>
      <b/>
      <sz val="11"/>
      <color theme="1"/>
      <name val="Calibri"/>
      <family val="2"/>
      <scheme val="minor"/>
    </font>
    <font>
      <b/>
      <sz val="9"/>
      <color indexed="8"/>
      <name val="Arial"/>
      <family val="2"/>
    </font>
    <font>
      <sz val="9"/>
      <color indexed="8"/>
      <name val="Arial"/>
      <family val="2"/>
    </font>
    <font>
      <sz val="10"/>
      <name val="Arial"/>
      <family val="2"/>
    </font>
    <font>
      <i/>
      <sz val="11"/>
      <color theme="1"/>
      <name val="Calibri"/>
      <family val="2"/>
      <scheme val="minor"/>
    </font>
    <font>
      <sz val="10"/>
      <name val="Helvetica"/>
      <family val="2"/>
    </font>
    <font>
      <sz val="11"/>
      <color theme="1"/>
      <name val="Calibri"/>
      <family val="2"/>
      <scheme val="minor"/>
    </font>
    <font>
      <b/>
      <sz val="10"/>
      <color theme="1"/>
      <name val="Arial"/>
      <family val="2"/>
    </font>
    <font>
      <b/>
      <sz val="9"/>
      <color theme="1"/>
      <name val="Arial"/>
      <family val="2"/>
    </font>
    <font>
      <b/>
      <sz val="9"/>
      <name val="Arial"/>
      <family val="2"/>
    </font>
    <font>
      <sz val="9"/>
      <color theme="1"/>
      <name val="Arial"/>
      <family val="2"/>
    </font>
    <font>
      <vertAlign val="superscript"/>
      <sz val="9"/>
      <color indexed="8"/>
      <name val="Arial"/>
      <family val="2"/>
    </font>
    <font>
      <sz val="9"/>
      <color theme="1"/>
      <name val="Calibri"/>
      <family val="2"/>
      <scheme val="minor"/>
    </font>
    <font>
      <sz val="9"/>
      <name val="Arial"/>
      <family val="2"/>
    </font>
    <font>
      <sz val="12"/>
      <name val="Times New Roman"/>
      <family val="1"/>
    </font>
    <font>
      <u/>
      <sz val="10"/>
      <color theme="10"/>
      <name val="Arial"/>
      <family val="2"/>
    </font>
    <font>
      <u/>
      <sz val="12"/>
      <color indexed="12"/>
      <name val="Times New Roman"/>
      <family val="1"/>
    </font>
    <font>
      <sz val="11"/>
      <color theme="1"/>
      <name val="Arial"/>
      <family val="2"/>
    </font>
    <font>
      <b/>
      <sz val="14"/>
      <color theme="1"/>
      <name val="Calibri"/>
      <family val="2"/>
      <scheme val="minor"/>
    </font>
    <font>
      <sz val="12"/>
      <color theme="1"/>
      <name val="Calibri"/>
      <family val="2"/>
      <scheme val="minor"/>
    </font>
    <font>
      <b/>
      <sz val="16"/>
      <color rgb="FF5C8FCC"/>
      <name val="Calibri"/>
      <family val="2"/>
      <scheme val="minor"/>
    </font>
    <font>
      <vertAlign val="superscript"/>
      <sz val="9"/>
      <color theme="1"/>
      <name val="Arial"/>
      <family val="2"/>
    </font>
    <font>
      <sz val="9"/>
      <color rgb="FF000000"/>
      <name val="Arial"/>
      <family val="2"/>
    </font>
    <font>
      <sz val="9"/>
      <color theme="0"/>
      <name val="Calibri"/>
      <family val="2"/>
      <scheme val="minor"/>
    </font>
    <font>
      <b/>
      <vertAlign val="superscript"/>
      <sz val="9"/>
      <name val="Arial"/>
      <family val="2"/>
    </font>
    <font>
      <vertAlign val="superscript"/>
      <sz val="9"/>
      <name val="Arial"/>
      <family val="2"/>
    </font>
    <font>
      <b/>
      <sz val="18"/>
      <color theme="1"/>
      <name val="Arial"/>
      <family val="2"/>
    </font>
    <font>
      <sz val="11"/>
      <color theme="0" tint="-0.34998626667073579"/>
      <name val="Arial"/>
      <family val="2"/>
    </font>
    <font>
      <i/>
      <sz val="9"/>
      <color theme="1"/>
      <name val="Arial"/>
      <family val="2"/>
    </font>
    <font>
      <u/>
      <sz val="11"/>
      <color theme="10"/>
      <name val="Calibri"/>
      <family val="2"/>
      <scheme val="minor"/>
    </font>
    <font>
      <u/>
      <sz val="9"/>
      <color theme="10"/>
      <name val="Arial"/>
      <family val="2"/>
    </font>
    <font>
      <b/>
      <sz val="16"/>
      <color rgb="FF5C8FCC"/>
      <name val="Arial"/>
      <family val="2"/>
    </font>
    <font>
      <b/>
      <i/>
      <sz val="11"/>
      <color theme="1"/>
      <name val="Calibri"/>
      <family val="2"/>
      <scheme val="minor"/>
    </font>
    <font>
      <b/>
      <sz val="14"/>
      <color theme="0" tint="-0.34998626667073579"/>
      <name val="Calibri"/>
      <family val="2"/>
      <scheme val="minor"/>
    </font>
    <font>
      <sz val="10"/>
      <name val="Arial"/>
      <family val="2"/>
    </font>
    <font>
      <b/>
      <sz val="8"/>
      <name val="Arial"/>
      <family val="2"/>
    </font>
    <font>
      <sz val="9"/>
      <color rgb="FFFF0000"/>
      <name val="Arial"/>
      <family val="2"/>
    </font>
    <font>
      <sz val="9"/>
      <color rgb="FFFF0000"/>
      <name val="Calibri"/>
      <family val="2"/>
      <scheme val="minor"/>
    </font>
    <font>
      <sz val="10"/>
      <name val="Arial"/>
      <family val="2"/>
    </font>
    <font>
      <sz val="9"/>
      <color indexed="8"/>
      <name val="Arial"/>
      <family val="2"/>
    </font>
    <font>
      <sz val="11"/>
      <name val="Arial"/>
      <family val="2"/>
    </font>
    <font>
      <b/>
      <u/>
      <sz val="14"/>
      <name val="Arial"/>
      <family val="2"/>
    </font>
    <font>
      <b/>
      <u/>
      <sz val="14"/>
      <color theme="1"/>
      <name val="Arial"/>
      <family val="2"/>
    </font>
    <font>
      <sz val="11"/>
      <color rgb="FF000000"/>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b/>
      <vertAlign val="superscript"/>
      <sz val="11"/>
      <color rgb="FF000000"/>
      <name val="Calibri"/>
      <family val="2"/>
    </font>
    <font>
      <vertAlign val="superscript"/>
      <sz val="11"/>
      <color rgb="FF000000"/>
      <name val="Calibri"/>
      <family val="2"/>
    </font>
    <font>
      <b/>
      <sz val="9"/>
      <color theme="1"/>
      <name val="Calibri"/>
      <family val="2"/>
      <scheme val="minor"/>
    </font>
    <font>
      <b/>
      <sz val="11"/>
      <color rgb="FF000000"/>
      <name val="Calibri"/>
      <family val="2"/>
      <scheme val="minor"/>
    </font>
    <font>
      <b/>
      <vertAlign val="superscript"/>
      <sz val="9"/>
      <color theme="1"/>
      <name val="Arial"/>
      <family val="2"/>
    </font>
    <font>
      <sz val="10"/>
      <color theme="1"/>
      <name val="Arial"/>
      <family val="2"/>
    </font>
    <font>
      <b/>
      <sz val="16"/>
      <color rgb="FFFF0000"/>
      <name val="Calibri"/>
      <family val="2"/>
      <scheme val="minor"/>
    </font>
    <font>
      <sz val="9.5"/>
      <color rgb="FF000000"/>
      <name val="Arial"/>
      <family val="2"/>
    </font>
    <font>
      <b/>
      <sz val="11"/>
      <name val="Calibri"/>
      <family val="2"/>
      <scheme val="minor"/>
    </font>
    <font>
      <i/>
      <sz val="11"/>
      <color rgb="FF000000"/>
      <name val="Calibri"/>
      <family val="2"/>
    </font>
    <font>
      <b/>
      <sz val="8"/>
      <color theme="1"/>
      <name val="Arial"/>
      <family val="2"/>
    </font>
    <font>
      <b/>
      <sz val="9"/>
      <color rgb="FFFF0000"/>
      <name val="Calibri"/>
      <family val="2"/>
      <scheme val="minor"/>
    </font>
    <font>
      <b/>
      <sz val="9"/>
      <color rgb="FFFF0000"/>
      <name val="Arial"/>
      <family val="2"/>
    </font>
    <font>
      <b/>
      <sz val="9"/>
      <color rgb="FF00000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bottom/>
      <diagonal/>
    </border>
    <border>
      <left style="thin">
        <color auto="1"/>
      </left>
      <right/>
      <top/>
      <bottom/>
      <diagonal/>
    </border>
    <border>
      <left/>
      <right/>
      <top/>
      <bottom style="thick">
        <color auto="1"/>
      </bottom>
      <diagonal/>
    </border>
    <border>
      <left/>
      <right/>
      <top style="thin">
        <color auto="1"/>
      </top>
      <bottom style="hair">
        <color auto="1"/>
      </bottom>
      <diagonal/>
    </border>
    <border>
      <left/>
      <right/>
      <top/>
      <bottom style="thin">
        <color indexed="64"/>
      </bottom>
      <diagonal/>
    </border>
    <border>
      <left/>
      <right/>
      <top style="thin">
        <color indexed="8"/>
      </top>
      <bottom style="thin">
        <color indexed="8"/>
      </bottom>
      <diagonal/>
    </border>
    <border>
      <left style="thin">
        <color auto="1"/>
      </left>
      <right style="thin">
        <color auto="1"/>
      </right>
      <top style="thin">
        <color auto="1"/>
      </top>
      <bottom/>
      <diagonal/>
    </border>
    <border>
      <left/>
      <right style="thin">
        <color auto="1"/>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rgb="FF000000"/>
      </top>
      <bottom/>
      <diagonal/>
    </border>
    <border>
      <left/>
      <right/>
      <top/>
      <bottom style="thin">
        <color auto="1"/>
      </bottom>
      <diagonal/>
    </border>
    <border>
      <left/>
      <right style="thin">
        <color indexed="64"/>
      </right>
      <top style="thin">
        <color indexed="64"/>
      </top>
      <bottom/>
      <diagonal/>
    </border>
    <border>
      <left/>
      <right/>
      <top/>
      <bottom style="thin">
        <color indexed="8"/>
      </bottom>
      <diagonal/>
    </border>
    <border>
      <left/>
      <right/>
      <top style="thin">
        <color indexed="64"/>
      </top>
      <bottom/>
      <diagonal/>
    </border>
    <border>
      <left/>
      <right/>
      <top style="thin">
        <color indexed="8"/>
      </top>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diagonal/>
    </border>
    <border>
      <left/>
      <right/>
      <top style="thin">
        <color indexed="8"/>
      </top>
      <bottom style="thin">
        <color indexed="8"/>
      </bottom>
      <diagonal/>
    </border>
    <border>
      <left/>
      <right/>
      <top style="thin">
        <color indexed="8"/>
      </top>
      <bottom style="thin">
        <color auto="1"/>
      </bottom>
      <diagonal/>
    </border>
    <border>
      <left/>
      <right/>
      <top style="thin">
        <color indexed="8"/>
      </top>
      <bottom style="thin">
        <color indexed="8"/>
      </bottom>
      <diagonal/>
    </border>
    <border>
      <left/>
      <right/>
      <top style="thin">
        <color indexed="8"/>
      </top>
      <bottom/>
      <diagonal/>
    </border>
  </borders>
  <cellStyleXfs count="32">
    <xf numFmtId="0" fontId="0" fillId="0" borderId="0"/>
    <xf numFmtId="0" fontId="5" fillId="0" borderId="0"/>
    <xf numFmtId="0" fontId="7" fillId="0" borderId="0"/>
    <xf numFmtId="9" fontId="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8" fillId="0" borderId="0" applyNumberFormat="0" applyFill="0" applyBorder="0" applyAlignment="0" applyProtection="0">
      <alignment vertical="top"/>
      <protection locked="0"/>
    </xf>
    <xf numFmtId="0" fontId="16" fillId="0" borderId="0"/>
    <xf numFmtId="0" fontId="19" fillId="0" borderId="0"/>
    <xf numFmtId="0" fontId="19" fillId="0" borderId="0"/>
    <xf numFmtId="0" fontId="5" fillId="0" borderId="0"/>
    <xf numFmtId="0" fontId="31" fillId="0" borderId="0" applyNumberFormat="0" applyFill="0" applyBorder="0" applyAlignment="0" applyProtection="0"/>
    <xf numFmtId="0" fontId="3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0" fillId="0" borderId="0"/>
    <xf numFmtId="43" fontId="8" fillId="0" borderId="0" applyFont="0" applyFill="0" applyBorder="0" applyAlignment="0" applyProtection="0"/>
    <xf numFmtId="0" fontId="45" fillId="0" borderId="0"/>
    <xf numFmtId="0" fontId="45" fillId="0" borderId="0"/>
    <xf numFmtId="0" fontId="57" fillId="0" borderId="0"/>
    <xf numFmtId="9" fontId="57"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5" fillId="0" borderId="0"/>
  </cellStyleXfs>
  <cellXfs count="879">
    <xf numFmtId="0" fontId="0" fillId="0" borderId="0" xfId="0"/>
    <xf numFmtId="0" fontId="4" fillId="0" borderId="0" xfId="0" applyFont="1" applyBorder="1" applyAlignment="1">
      <alignment horizontal="right"/>
    </xf>
    <xf numFmtId="0" fontId="3" fillId="0" borderId="0" xfId="0" applyFont="1" applyBorder="1" applyAlignment="1"/>
    <xf numFmtId="0" fontId="12" fillId="0" borderId="0" xfId="0" applyFont="1" applyFill="1" applyBorder="1" applyAlignment="1">
      <alignment horizontal="left"/>
    </xf>
    <xf numFmtId="3" fontId="12" fillId="0" borderId="0" xfId="0" applyNumberFormat="1" applyFont="1" applyFill="1" applyBorder="1" applyAlignment="1">
      <alignment horizontal="left"/>
    </xf>
    <xf numFmtId="165" fontId="12" fillId="0" borderId="0" xfId="0" applyNumberFormat="1" applyFont="1" applyFill="1" applyBorder="1" applyAlignment="1">
      <alignment horizontal="left"/>
    </xf>
    <xf numFmtId="0" fontId="10" fillId="0" borderId="9" xfId="0" applyFont="1" applyFill="1" applyBorder="1" applyAlignment="1">
      <alignment horizontal="left"/>
    </xf>
    <xf numFmtId="0" fontId="15" fillId="0" borderId="0" xfId="0" applyFont="1"/>
    <xf numFmtId="0" fontId="15" fillId="0" borderId="9" xfId="0" applyFont="1" applyBorder="1"/>
    <xf numFmtId="0" fontId="4" fillId="0" borderId="0" xfId="1" applyFont="1" applyBorder="1" applyAlignment="1">
      <alignment horizontal="left" vertical="top"/>
    </xf>
    <xf numFmtId="167" fontId="4" fillId="0" borderId="0" xfId="1" applyNumberFormat="1" applyFont="1" applyBorder="1" applyAlignment="1">
      <alignment horizontal="right" vertical="center"/>
    </xf>
    <xf numFmtId="0" fontId="0" fillId="0" borderId="0" xfId="0" applyFont="1"/>
    <xf numFmtId="0" fontId="9" fillId="0" borderId="0" xfId="0" applyFont="1" applyFill="1" applyBorder="1" applyAlignment="1">
      <alignment horizontal="left" vertical="top" wrapText="1"/>
    </xf>
    <xf numFmtId="0" fontId="9" fillId="0" borderId="0" xfId="0" applyFont="1" applyFill="1" applyBorder="1" applyAlignment="1">
      <alignment horizontal="left" wrapText="1"/>
    </xf>
    <xf numFmtId="49" fontId="0" fillId="0" borderId="0" xfId="0" applyNumberFormat="1" applyAlignment="1">
      <alignment horizontal="center"/>
    </xf>
    <xf numFmtId="49" fontId="20" fillId="0" borderId="0" xfId="0" applyNumberFormat="1" applyFont="1" applyAlignment="1">
      <alignment horizontal="left"/>
    </xf>
    <xf numFmtId="0" fontId="0" fillId="0" borderId="0" xfId="0" applyFont="1" applyAlignment="1">
      <alignment horizontal="center"/>
    </xf>
    <xf numFmtId="0" fontId="0" fillId="0" borderId="13" xfId="0" applyFont="1" applyBorder="1" applyAlignment="1">
      <alignment horizontal="center"/>
    </xf>
    <xf numFmtId="0" fontId="4" fillId="0" borderId="0" xfId="1" applyFont="1" applyBorder="1" applyAlignment="1">
      <alignment horizontal="left" wrapText="1"/>
    </xf>
    <xf numFmtId="0" fontId="4" fillId="0" borderId="0" xfId="1" applyFont="1" applyBorder="1" applyAlignment="1">
      <alignment horizontal="right"/>
    </xf>
    <xf numFmtId="0" fontId="4" fillId="0" borderId="20" xfId="1" applyFont="1" applyBorder="1" applyAlignment="1">
      <alignment horizontal="left" vertical="top"/>
    </xf>
    <xf numFmtId="167" fontId="4" fillId="0" borderId="20" xfId="1" applyNumberFormat="1" applyFont="1" applyBorder="1" applyAlignment="1">
      <alignment horizontal="right" vertical="center"/>
    </xf>
    <xf numFmtId="0" fontId="4" fillId="0" borderId="20" xfId="1" applyFont="1" applyBorder="1" applyAlignment="1">
      <alignment horizontal="left" wrapText="1"/>
    </xf>
    <xf numFmtId="0" fontId="4" fillId="0" borderId="20" xfId="1" applyFont="1" applyBorder="1" applyAlignment="1">
      <alignment horizontal="right"/>
    </xf>
    <xf numFmtId="0" fontId="4" fillId="0" borderId="21" xfId="13" applyFont="1" applyBorder="1" applyAlignment="1">
      <alignment horizontal="left" wrapText="1"/>
    </xf>
    <xf numFmtId="0" fontId="4" fillId="0" borderId="20" xfId="13" applyFont="1" applyBorder="1" applyAlignment="1">
      <alignment horizontal="left" vertical="top" wrapText="1"/>
    </xf>
    <xf numFmtId="167" fontId="4" fillId="0" borderId="20" xfId="13" applyNumberFormat="1" applyFont="1" applyBorder="1" applyAlignment="1">
      <alignment horizontal="right" vertical="center"/>
    </xf>
    <xf numFmtId="172" fontId="4" fillId="0" borderId="20" xfId="13" applyNumberFormat="1" applyFont="1" applyBorder="1" applyAlignment="1">
      <alignment horizontal="right" vertical="center"/>
    </xf>
    <xf numFmtId="167" fontId="3" fillId="0" borderId="0" xfId="13" applyNumberFormat="1" applyFont="1" applyBorder="1" applyAlignment="1">
      <alignment horizontal="right" vertical="center"/>
    </xf>
    <xf numFmtId="49" fontId="6" fillId="0" borderId="13" xfId="0" quotePrefix="1" applyNumberFormat="1" applyFont="1" applyBorder="1" applyAlignment="1">
      <alignment horizontal="left"/>
    </xf>
    <xf numFmtId="0" fontId="6" fillId="0" borderId="13" xfId="0" applyFont="1" applyBorder="1"/>
    <xf numFmtId="49" fontId="6" fillId="0" borderId="18" xfId="0" quotePrefix="1" applyNumberFormat="1" applyFont="1" applyBorder="1" applyAlignment="1">
      <alignment horizontal="left"/>
    </xf>
    <xf numFmtId="49" fontId="6" fillId="0" borderId="0" xfId="0" quotePrefix="1" applyNumberFormat="1" applyFont="1" applyBorder="1" applyAlignment="1">
      <alignment horizontal="left"/>
    </xf>
    <xf numFmtId="49" fontId="22" fillId="0" borderId="0" xfId="0" applyNumberFormat="1" applyFont="1" applyAlignment="1">
      <alignment horizontal="left"/>
    </xf>
    <xf numFmtId="0" fontId="19" fillId="0" borderId="0" xfId="0" applyFont="1"/>
    <xf numFmtId="0" fontId="12" fillId="0" borderId="0" xfId="0" applyFont="1"/>
    <xf numFmtId="0" fontId="12" fillId="0" borderId="5" xfId="0" applyFont="1" applyBorder="1"/>
    <xf numFmtId="0" fontId="12" fillId="0" borderId="6" xfId="0" applyFont="1" applyBorder="1"/>
    <xf numFmtId="165" fontId="12" fillId="0" borderId="7" xfId="0" applyNumberFormat="1" applyFont="1" applyBorder="1"/>
    <xf numFmtId="0" fontId="12" fillId="0" borderId="8" xfId="0" applyFont="1" applyBorder="1"/>
    <xf numFmtId="0" fontId="12" fillId="0" borderId="0" xfId="0" applyFont="1" applyBorder="1" applyAlignment="1"/>
    <xf numFmtId="0" fontId="19" fillId="0" borderId="0" xfId="0" applyFont="1" applyAlignment="1">
      <alignment wrapText="1"/>
    </xf>
    <xf numFmtId="0" fontId="12" fillId="0" borderId="0" xfId="0" applyFont="1" applyFill="1"/>
    <xf numFmtId="0" fontId="12" fillId="0" borderId="6" xfId="0" applyFont="1" applyBorder="1" applyAlignment="1">
      <alignment wrapText="1"/>
    </xf>
    <xf numFmtId="0" fontId="12" fillId="0" borderId="0" xfId="0" applyFont="1" applyAlignment="1">
      <alignment wrapText="1"/>
    </xf>
    <xf numFmtId="0" fontId="10" fillId="0" borderId="0" xfId="0" applyFont="1"/>
    <xf numFmtId="166" fontId="10" fillId="0" borderId="0" xfId="0" applyNumberFormat="1" applyFont="1"/>
    <xf numFmtId="2" fontId="12" fillId="0" borderId="0" xfId="0" applyNumberFormat="1" applyFont="1" applyFill="1" applyBorder="1"/>
    <xf numFmtId="165" fontId="12" fillId="0" borderId="8" xfId="0" applyNumberFormat="1" applyFont="1" applyBorder="1"/>
    <xf numFmtId="165" fontId="10" fillId="0" borderId="0" xfId="0" applyNumberFormat="1" applyFont="1"/>
    <xf numFmtId="0" fontId="12" fillId="0" borderId="10" xfId="0" applyFont="1" applyFill="1" applyBorder="1" applyAlignment="1">
      <alignment horizontal="left"/>
    </xf>
    <xf numFmtId="3" fontId="12" fillId="0" borderId="14" xfId="0" applyNumberFormat="1" applyFont="1" applyFill="1" applyBorder="1" applyAlignment="1">
      <alignment horizontal="right" vertical="top"/>
    </xf>
    <xf numFmtId="164" fontId="12" fillId="0" borderId="14" xfId="0" applyNumberFormat="1" applyFont="1" applyFill="1" applyBorder="1" applyAlignment="1">
      <alignment horizontal="right" vertical="top"/>
    </xf>
    <xf numFmtId="165" fontId="12" fillId="0" borderId="14" xfId="0" applyNumberFormat="1" applyFont="1" applyFill="1" applyBorder="1" applyAlignment="1">
      <alignment horizontal="right" vertical="top"/>
    </xf>
    <xf numFmtId="0" fontId="12" fillId="0" borderId="0"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right"/>
    </xf>
    <xf numFmtId="165"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0" fillId="0" borderId="0" xfId="0" applyFont="1" applyFill="1" applyBorder="1" applyAlignment="1">
      <alignment wrapText="1"/>
    </xf>
    <xf numFmtId="0" fontId="12" fillId="0" borderId="0" xfId="0" applyFont="1" applyFill="1" applyAlignment="1">
      <alignment wrapText="1"/>
    </xf>
    <xf numFmtId="164" fontId="12" fillId="0" borderId="0" xfId="0" applyNumberFormat="1" applyFont="1" applyFill="1" applyBorder="1" applyAlignment="1">
      <alignment horizontal="right"/>
    </xf>
    <xf numFmtId="0" fontId="14" fillId="0" borderId="0" xfId="0" applyFont="1" applyFill="1"/>
    <xf numFmtId="0" fontId="14" fillId="0" borderId="0" xfId="0" applyFont="1" applyBorder="1"/>
    <xf numFmtId="0" fontId="12" fillId="0" borderId="21" xfId="0" applyFont="1" applyBorder="1"/>
    <xf numFmtId="0" fontId="12" fillId="0" borderId="9" xfId="0" applyFont="1" applyBorder="1"/>
    <xf numFmtId="0" fontId="12" fillId="0" borderId="10" xfId="0" applyFont="1" applyBorder="1"/>
    <xf numFmtId="0" fontId="12" fillId="0" borderId="13" xfId="0" applyFont="1" applyBorder="1"/>
    <xf numFmtId="0" fontId="12" fillId="0" borderId="20" xfId="0" applyFont="1" applyBorder="1"/>
    <xf numFmtId="3" fontId="12" fillId="0" borderId="20" xfId="0" applyNumberFormat="1" applyFont="1" applyBorder="1"/>
    <xf numFmtId="0" fontId="12" fillId="0" borderId="0" xfId="0" applyFont="1" applyBorder="1"/>
    <xf numFmtId="3" fontId="12" fillId="0" borderId="0" xfId="0" applyNumberFormat="1" applyFont="1" applyBorder="1"/>
    <xf numFmtId="0" fontId="15" fillId="0" borderId="0" xfId="0" applyFont="1" applyFill="1" applyBorder="1" applyAlignment="1"/>
    <xf numFmtId="1" fontId="14" fillId="0" borderId="0" xfId="0" applyNumberFormat="1" applyFont="1"/>
    <xf numFmtId="0" fontId="14" fillId="0" borderId="0" xfId="0" applyFont="1" applyFill="1" applyBorder="1"/>
    <xf numFmtId="2" fontId="12" fillId="0" borderId="20" xfId="0" applyNumberFormat="1" applyFont="1" applyBorder="1"/>
    <xf numFmtId="165" fontId="12" fillId="0" borderId="20" xfId="0" applyNumberFormat="1" applyFont="1" applyBorder="1"/>
    <xf numFmtId="167" fontId="12" fillId="0" borderId="0" xfId="0" applyNumberFormat="1" applyFont="1" applyBorder="1"/>
    <xf numFmtId="167" fontId="12" fillId="0" borderId="20" xfId="0" applyNumberFormat="1" applyFont="1" applyBorder="1"/>
    <xf numFmtId="165" fontId="12" fillId="0" borderId="0" xfId="0" applyNumberFormat="1" applyFont="1" applyBorder="1"/>
    <xf numFmtId="0" fontId="12" fillId="0" borderId="0" xfId="0" applyFont="1" applyAlignment="1">
      <alignment vertical="center"/>
    </xf>
    <xf numFmtId="0" fontId="10" fillId="0" borderId="0" xfId="0" applyFont="1" applyBorder="1"/>
    <xf numFmtId="0" fontId="12" fillId="0" borderId="9" xfId="0" applyFont="1" applyFill="1" applyBorder="1"/>
    <xf numFmtId="0" fontId="12" fillId="0" borderId="10" xfId="0" applyFont="1" applyFill="1" applyBorder="1"/>
    <xf numFmtId="0" fontId="12" fillId="0" borderId="20" xfId="0" applyFont="1" applyFill="1" applyBorder="1"/>
    <xf numFmtId="170" fontId="12" fillId="0" borderId="20" xfId="3" applyNumberFormat="1" applyFont="1" applyFill="1" applyBorder="1"/>
    <xf numFmtId="171" fontId="15" fillId="0" borderId="0" xfId="10" applyNumberFormat="1" applyFont="1" applyFill="1" applyBorder="1" applyAlignment="1">
      <alignment horizontal="right"/>
    </xf>
    <xf numFmtId="165" fontId="12" fillId="0" borderId="0" xfId="4" applyNumberFormat="1" applyFont="1" applyFill="1" applyBorder="1" applyAlignment="1">
      <alignment horizontal="right" indent="1"/>
    </xf>
    <xf numFmtId="170" fontId="12" fillId="0" borderId="20" xfId="3" applyNumberFormat="1" applyFont="1" applyBorder="1"/>
    <xf numFmtId="0" fontId="0" fillId="0" borderId="20" xfId="0" applyFont="1" applyBorder="1"/>
    <xf numFmtId="170" fontId="12" fillId="0" borderId="0" xfId="3" applyNumberFormat="1" applyFont="1" applyBorder="1"/>
    <xf numFmtId="164" fontId="12" fillId="0" borderId="0" xfId="3" applyNumberFormat="1" applyFont="1"/>
    <xf numFmtId="0" fontId="15" fillId="0" borderId="0" xfId="0" applyFont="1" applyAlignment="1">
      <alignment vertical="center"/>
    </xf>
    <xf numFmtId="0" fontId="12" fillId="0" borderId="0" xfId="0" applyFont="1" applyAlignment="1">
      <alignment horizontal="left"/>
    </xf>
    <xf numFmtId="0" fontId="12" fillId="0" borderId="20" xfId="0" applyFont="1" applyBorder="1" applyAlignment="1">
      <alignment horizontal="left"/>
    </xf>
    <xf numFmtId="0" fontId="12" fillId="0" borderId="20" xfId="0" applyFont="1" applyBorder="1" applyAlignment="1">
      <alignment wrapText="1"/>
    </xf>
    <xf numFmtId="165" fontId="12" fillId="0" borderId="0" xfId="0" applyNumberFormat="1" applyFont="1"/>
    <xf numFmtId="0" fontId="12" fillId="0" borderId="19" xfId="0" applyFont="1" applyBorder="1" applyAlignment="1"/>
    <xf numFmtId="0" fontId="12" fillId="0" borderId="22" xfId="0" applyFont="1" applyBorder="1" applyAlignment="1"/>
    <xf numFmtId="0" fontId="12" fillId="0" borderId="17" xfId="0" applyFont="1" applyFill="1" applyBorder="1"/>
    <xf numFmtId="3" fontId="12" fillId="0" borderId="17" xfId="0" applyNumberFormat="1" applyFont="1" applyFill="1" applyBorder="1"/>
    <xf numFmtId="3" fontId="15" fillId="0" borderId="17" xfId="5" applyNumberFormat="1" applyFont="1" applyFill="1" applyBorder="1" applyAlignment="1">
      <alignment vertical="top" wrapText="1"/>
    </xf>
    <xf numFmtId="3" fontId="15" fillId="0" borderId="17" xfId="5" applyNumberFormat="1" applyFont="1" applyFill="1" applyBorder="1" applyAlignment="1">
      <alignment horizontal="right"/>
    </xf>
    <xf numFmtId="3" fontId="15" fillId="0" borderId="17" xfId="5" applyNumberFormat="1" applyFont="1" applyFill="1" applyBorder="1"/>
    <xf numFmtId="0" fontId="12" fillId="0" borderId="0" xfId="0" applyFont="1" applyFill="1" applyBorder="1"/>
    <xf numFmtId="0" fontId="11" fillId="0" borderId="21" xfId="0" applyFont="1" applyFill="1" applyBorder="1"/>
    <xf numFmtId="0" fontId="10" fillId="0" borderId="0" xfId="0" applyFont="1" applyFill="1" applyBorder="1"/>
    <xf numFmtId="3" fontId="10" fillId="0" borderId="0" xfId="0" applyNumberFormat="1" applyFont="1" applyFill="1" applyBorder="1" applyAlignment="1" applyProtection="1">
      <alignment horizontal="center"/>
      <protection locked="0"/>
    </xf>
    <xf numFmtId="3" fontId="10" fillId="0" borderId="0" xfId="0" applyNumberFormat="1" applyFont="1" applyFill="1" applyBorder="1"/>
    <xf numFmtId="0" fontId="12" fillId="0" borderId="20" xfId="0" applyFont="1" applyFill="1" applyBorder="1" applyAlignment="1">
      <alignment horizontal="left" wrapText="1" indent="1"/>
    </xf>
    <xf numFmtId="3" fontId="12" fillId="0" borderId="20" xfId="0" applyNumberFormat="1" applyFont="1" applyFill="1" applyBorder="1" applyAlignment="1" applyProtection="1">
      <alignment horizontal="center"/>
      <protection locked="0"/>
    </xf>
    <xf numFmtId="3" fontId="12" fillId="0" borderId="20" xfId="0" applyNumberFormat="1" applyFont="1" applyFill="1" applyBorder="1"/>
    <xf numFmtId="0" fontId="15" fillId="0" borderId="17" xfId="0" applyFont="1" applyFill="1" applyBorder="1" applyAlignment="1" applyProtection="1">
      <alignment horizontal="left" vertical="top"/>
      <protection locked="0"/>
    </xf>
    <xf numFmtId="3" fontId="15" fillId="0" borderId="17" xfId="0" applyNumberFormat="1" applyFont="1" applyFill="1" applyBorder="1" applyAlignment="1">
      <alignment horizontal="right"/>
    </xf>
    <xf numFmtId="0" fontId="15" fillId="0" borderId="17" xfId="0" applyFont="1" applyBorder="1" applyAlignment="1">
      <alignment horizontal="right" vertical="top"/>
    </xf>
    <xf numFmtId="0" fontId="15" fillId="0" borderId="17" xfId="0" applyFont="1" applyFill="1" applyBorder="1" applyAlignment="1">
      <alignment horizontal="right" vertical="top"/>
    </xf>
    <xf numFmtId="0" fontId="29" fillId="0" borderId="0" xfId="0" applyFont="1" applyFill="1" applyBorder="1"/>
    <xf numFmtId="0" fontId="19" fillId="0" borderId="0" xfId="0" applyFont="1" applyAlignment="1">
      <alignment horizontal="center"/>
    </xf>
    <xf numFmtId="0" fontId="12" fillId="0" borderId="9" xfId="0" applyFont="1" applyBorder="1" applyAlignment="1">
      <alignment horizontal="center" wrapText="1"/>
    </xf>
    <xf numFmtId="0" fontId="12" fillId="0" borderId="9" xfId="0" applyFont="1" applyBorder="1" applyAlignment="1">
      <alignment wrapText="1"/>
    </xf>
    <xf numFmtId="0" fontId="10" fillId="0" borderId="11" xfId="0" applyFont="1" applyBorder="1" applyAlignment="1">
      <alignment wrapText="1"/>
    </xf>
    <xf numFmtId="0" fontId="12" fillId="0" borderId="11" xfId="0" applyFont="1" applyBorder="1" applyAlignment="1">
      <alignment wrapText="1"/>
    </xf>
    <xf numFmtId="0" fontId="30" fillId="2" borderId="0" xfId="0" applyFont="1" applyFill="1" applyAlignment="1">
      <alignment wrapText="1"/>
    </xf>
    <xf numFmtId="0" fontId="12" fillId="2" borderId="0" xfId="0" applyFont="1" applyFill="1"/>
    <xf numFmtId="0" fontId="12" fillId="0" borderId="12" xfId="0" applyFont="1" applyBorder="1" applyAlignment="1">
      <alignment wrapText="1"/>
    </xf>
    <xf numFmtId="165" fontId="12" fillId="0" borderId="12" xfId="0" applyNumberFormat="1" applyFont="1" applyBorder="1" applyAlignment="1">
      <alignment wrapText="1"/>
    </xf>
    <xf numFmtId="165" fontId="12" fillId="0" borderId="12" xfId="0" applyNumberFormat="1" applyFont="1" applyBorder="1"/>
    <xf numFmtId="0" fontId="12" fillId="0" borderId="7" xfId="0" applyFont="1" applyBorder="1" applyAlignment="1">
      <alignment wrapText="1"/>
    </xf>
    <xf numFmtId="165" fontId="12" fillId="0" borderId="7" xfId="0" applyNumberFormat="1" applyFont="1" applyBorder="1" applyAlignment="1">
      <alignment wrapText="1"/>
    </xf>
    <xf numFmtId="0" fontId="12" fillId="0" borderId="8" xfId="0" applyFont="1" applyBorder="1" applyAlignment="1">
      <alignment wrapText="1"/>
    </xf>
    <xf numFmtId="165" fontId="12" fillId="0" borderId="8" xfId="0" applyNumberFormat="1" applyFont="1" applyBorder="1" applyAlignment="1">
      <alignment wrapText="1"/>
    </xf>
    <xf numFmtId="0" fontId="12" fillId="2" borderId="0" xfId="0" applyFont="1" applyFill="1" applyAlignment="1">
      <alignment wrapText="1"/>
    </xf>
    <xf numFmtId="0" fontId="12" fillId="0" borderId="12" xfId="0" applyFont="1" applyBorder="1" applyAlignment="1">
      <alignment horizontal="left" wrapText="1"/>
    </xf>
    <xf numFmtId="165" fontId="12" fillId="0" borderId="12" xfId="0" applyNumberFormat="1" applyFont="1" applyBorder="1" applyAlignment="1">
      <alignment horizontal="right" wrapText="1"/>
    </xf>
    <xf numFmtId="165" fontId="12" fillId="0" borderId="12" xfId="0" applyNumberFormat="1" applyFont="1" applyBorder="1" applyAlignment="1">
      <alignment horizontal="right" indent="1"/>
    </xf>
    <xf numFmtId="0" fontId="12" fillId="0" borderId="7" xfId="0" applyFont="1" applyBorder="1" applyAlignment="1">
      <alignment horizontal="left" wrapText="1"/>
    </xf>
    <xf numFmtId="165" fontId="12" fillId="0" borderId="7" xfId="0" applyNumberFormat="1" applyFont="1" applyBorder="1" applyAlignment="1">
      <alignment horizontal="right" wrapText="1"/>
    </xf>
    <xf numFmtId="165" fontId="12" fillId="0" borderId="7" xfId="0" applyNumberFormat="1" applyFont="1" applyBorder="1" applyAlignment="1">
      <alignment horizontal="right" indent="1"/>
    </xf>
    <xf numFmtId="0" fontId="12" fillId="0" borderId="8" xfId="0" applyFont="1" applyBorder="1" applyAlignment="1">
      <alignment horizontal="left" wrapText="1"/>
    </xf>
    <xf numFmtId="165" fontId="12" fillId="0" borderId="8" xfId="0" applyNumberFormat="1" applyFont="1" applyBorder="1" applyAlignment="1">
      <alignment horizontal="right" wrapText="1"/>
    </xf>
    <xf numFmtId="165" fontId="12" fillId="0" borderId="8" xfId="0" applyNumberFormat="1" applyFont="1" applyBorder="1" applyAlignment="1">
      <alignment horizontal="right" indent="1"/>
    </xf>
    <xf numFmtId="165" fontId="12" fillId="0" borderId="12" xfId="0" applyNumberFormat="1" applyFont="1" applyBorder="1" applyAlignment="1">
      <alignment horizontal="right"/>
    </xf>
    <xf numFmtId="165" fontId="12" fillId="0" borderId="12" xfId="0" applyNumberFormat="1" applyFont="1" applyFill="1" applyBorder="1"/>
    <xf numFmtId="165" fontId="12" fillId="0" borderId="7" xfId="0" applyNumberFormat="1" applyFont="1" applyBorder="1" applyAlignment="1">
      <alignment horizontal="right"/>
    </xf>
    <xf numFmtId="165" fontId="12" fillId="0" borderId="7" xfId="0" applyNumberFormat="1" applyFont="1" applyFill="1" applyBorder="1"/>
    <xf numFmtId="165" fontId="12" fillId="0" borderId="8" xfId="0" applyNumberFormat="1" applyFont="1" applyBorder="1" applyAlignment="1">
      <alignment horizontal="right"/>
    </xf>
    <xf numFmtId="165" fontId="12" fillId="0" borderId="8" xfId="0" applyNumberFormat="1" applyFont="1" applyFill="1" applyBorder="1"/>
    <xf numFmtId="0" fontId="12" fillId="0" borderId="0" xfId="0" applyFont="1" applyBorder="1" applyAlignment="1">
      <alignment horizontal="left" wrapText="1"/>
    </xf>
    <xf numFmtId="165" fontId="12" fillId="0" borderId="0" xfId="0" applyNumberFormat="1" applyFont="1" applyBorder="1" applyAlignment="1">
      <alignment horizontal="right" wrapText="1"/>
    </xf>
    <xf numFmtId="165" fontId="12" fillId="0" borderId="0" xfId="0" applyNumberFormat="1" applyFont="1" applyBorder="1" applyAlignment="1">
      <alignment horizontal="right"/>
    </xf>
    <xf numFmtId="165" fontId="12" fillId="0" borderId="0" xfId="0" applyNumberFormat="1" applyFont="1" applyFill="1" applyBorder="1"/>
    <xf numFmtId="0" fontId="12" fillId="0" borderId="13"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3" fontId="12" fillId="0" borderId="0" xfId="0" applyNumberFormat="1" applyFont="1"/>
    <xf numFmtId="0" fontId="15" fillId="0" borderId="0" xfId="0" applyFont="1" applyAlignment="1"/>
    <xf numFmtId="0" fontId="32" fillId="0" borderId="0" xfId="14" applyFont="1"/>
    <xf numFmtId="49" fontId="33" fillId="0" borderId="0" xfId="0" applyNumberFormat="1" applyFont="1" applyAlignment="1">
      <alignment horizontal="left"/>
    </xf>
    <xf numFmtId="49" fontId="12" fillId="0" borderId="0" xfId="0" applyNumberFormat="1" applyFont="1" applyAlignment="1">
      <alignment horizontal="left"/>
    </xf>
    <xf numFmtId="0" fontId="32" fillId="0" borderId="20" xfId="14" applyFont="1" applyBorder="1"/>
    <xf numFmtId="0" fontId="15" fillId="0" borderId="20" xfId="0" applyFont="1" applyFill="1" applyBorder="1" applyAlignment="1"/>
    <xf numFmtId="2" fontId="12" fillId="0" borderId="20" xfId="0" applyNumberFormat="1" applyFont="1" applyFill="1" applyBorder="1"/>
    <xf numFmtId="0" fontId="6" fillId="0" borderId="20" xfId="0" applyFont="1" applyBorder="1"/>
    <xf numFmtId="0" fontId="0" fillId="0" borderId="20" xfId="0" applyFont="1" applyBorder="1" applyAlignment="1">
      <alignment horizontal="center"/>
    </xf>
    <xf numFmtId="0" fontId="34" fillId="0" borderId="0" xfId="0" applyFont="1"/>
    <xf numFmtId="0" fontId="34" fillId="0" borderId="0" xfId="0" applyFont="1" applyAlignment="1">
      <alignment horizontal="center"/>
    </xf>
    <xf numFmtId="0" fontId="2" fillId="0" borderId="0" xfId="0" applyFont="1"/>
    <xf numFmtId="49" fontId="35" fillId="0" borderId="0" xfId="0" applyNumberFormat="1" applyFont="1" applyAlignment="1">
      <alignment horizontal="left"/>
    </xf>
    <xf numFmtId="165" fontId="12" fillId="0" borderId="0" xfId="0" applyNumberFormat="1" applyFont="1" applyFill="1"/>
    <xf numFmtId="165" fontId="12" fillId="0" borderId="26" xfId="0" applyNumberFormat="1" applyFont="1" applyFill="1" applyBorder="1"/>
    <xf numFmtId="0" fontId="12" fillId="0" borderId="0" xfId="0" applyFont="1"/>
    <xf numFmtId="0" fontId="12" fillId="0" borderId="25" xfId="0" applyFont="1" applyBorder="1"/>
    <xf numFmtId="0" fontId="12" fillId="0" borderId="9" xfId="0" applyFont="1" applyBorder="1"/>
    <xf numFmtId="0" fontId="12" fillId="0" borderId="0" xfId="0" applyFont="1"/>
    <xf numFmtId="170" fontId="12" fillId="0" borderId="28" xfId="3" applyNumberFormat="1" applyFont="1" applyBorder="1"/>
    <xf numFmtId="0" fontId="12" fillId="0" borderId="29" xfId="0" applyFont="1" applyBorder="1"/>
    <xf numFmtId="170" fontId="12" fillId="0" borderId="29" xfId="3" applyNumberFormat="1" applyFont="1" applyBorder="1"/>
    <xf numFmtId="170" fontId="12" fillId="0" borderId="29" xfId="0" applyNumberFormat="1" applyFont="1" applyBorder="1"/>
    <xf numFmtId="0" fontId="12" fillId="3" borderId="29" xfId="0" applyFont="1" applyFill="1" applyBorder="1"/>
    <xf numFmtId="0" fontId="12" fillId="0" borderId="20" xfId="0" applyFont="1" applyBorder="1" applyAlignment="1">
      <alignment horizontal="left" indent="1"/>
    </xf>
    <xf numFmtId="3" fontId="37" fillId="0" borderId="0" xfId="0" applyNumberFormat="1" applyFont="1" applyFill="1" applyBorder="1" applyAlignment="1">
      <alignment horizontal="right"/>
    </xf>
    <xf numFmtId="0" fontId="38" fillId="0" borderId="0" xfId="0" applyFont="1"/>
    <xf numFmtId="0" fontId="39" fillId="0" borderId="0" xfId="0" applyFont="1"/>
    <xf numFmtId="0" fontId="12" fillId="0" borderId="10" xfId="0" applyFont="1" applyBorder="1" applyAlignment="1"/>
    <xf numFmtId="0" fontId="12" fillId="0" borderId="30" xfId="0" applyFont="1" applyBorder="1"/>
    <xf numFmtId="0" fontId="12" fillId="0" borderId="13" xfId="0" applyFont="1" applyFill="1" applyBorder="1"/>
    <xf numFmtId="0" fontId="12" fillId="0" borderId="13" xfId="0" applyFont="1" applyBorder="1" applyAlignment="1"/>
    <xf numFmtId="165" fontId="12" fillId="0" borderId="13" xfId="0" applyNumberFormat="1" applyFont="1" applyBorder="1"/>
    <xf numFmtId="0" fontId="12" fillId="0" borderId="31" xfId="0" applyFont="1" applyBorder="1"/>
    <xf numFmtId="165" fontId="12" fillId="0" borderId="31" xfId="0" applyNumberFormat="1" applyFont="1" applyBorder="1"/>
    <xf numFmtId="0" fontId="15" fillId="0" borderId="16" xfId="0" applyFont="1" applyFill="1" applyBorder="1" applyAlignment="1">
      <alignment horizontal="left"/>
    </xf>
    <xf numFmtId="0" fontId="14" fillId="0" borderId="16" xfId="0" applyFont="1" applyBorder="1"/>
    <xf numFmtId="0" fontId="4" fillId="0" borderId="0" xfId="1" applyFont="1" applyBorder="1" applyAlignment="1">
      <alignment horizontal="center"/>
    </xf>
    <xf numFmtId="0" fontId="4" fillId="0" borderId="13" xfId="13" applyFont="1" applyBorder="1" applyAlignment="1">
      <alignment horizontal="left" wrapText="1"/>
    </xf>
    <xf numFmtId="0" fontId="4" fillId="0" borderId="13" xfId="13" applyFont="1" applyBorder="1" applyAlignment="1">
      <alignment horizontal="center" wrapText="1"/>
    </xf>
    <xf numFmtId="0" fontId="10" fillId="0" borderId="0" xfId="0" applyFont="1" applyAlignment="1">
      <alignment horizontal="left" vertical="center"/>
    </xf>
    <xf numFmtId="0" fontId="11" fillId="0" borderId="0" xfId="0" applyFont="1" applyFill="1" applyBorder="1"/>
    <xf numFmtId="0" fontId="4" fillId="0" borderId="0" xfId="0" applyFont="1" applyFill="1" applyBorder="1" applyAlignment="1">
      <alignment horizontal="center"/>
    </xf>
    <xf numFmtId="0" fontId="4" fillId="0" borderId="9" xfId="0" applyFont="1" applyFill="1" applyBorder="1" applyAlignment="1">
      <alignment horizontal="center"/>
    </xf>
    <xf numFmtId="0" fontId="15" fillId="0" borderId="31" xfId="0" applyFont="1" applyFill="1" applyBorder="1" applyAlignment="1" applyProtection="1">
      <alignment horizontal="left" vertical="top"/>
      <protection locked="0"/>
    </xf>
    <xf numFmtId="3" fontId="15" fillId="0" borderId="31" xfId="0" applyNumberFormat="1" applyFont="1" applyFill="1" applyBorder="1" applyAlignment="1">
      <alignment horizontal="right"/>
    </xf>
    <xf numFmtId="0" fontId="15" fillId="0" borderId="31" xfId="0" applyFont="1" applyFill="1" applyBorder="1" applyAlignment="1">
      <alignment horizontal="right" vertical="top"/>
    </xf>
    <xf numFmtId="0" fontId="11" fillId="0" borderId="13" xfId="0" applyFont="1" applyFill="1" applyBorder="1"/>
    <xf numFmtId="0" fontId="4" fillId="0" borderId="13" xfId="0" applyFont="1" applyFill="1" applyBorder="1" applyAlignment="1">
      <alignment horizontal="center"/>
    </xf>
    <xf numFmtId="0" fontId="12" fillId="0" borderId="10" xfId="0" applyFont="1" applyBorder="1" applyAlignment="1">
      <alignment vertical="top" wrapText="1"/>
    </xf>
    <xf numFmtId="3" fontId="12"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xf>
    <xf numFmtId="165" fontId="12" fillId="0" borderId="0" xfId="0" applyNumberFormat="1" applyFont="1" applyFill="1" applyBorder="1" applyAlignment="1">
      <alignment horizontal="right" vertical="top"/>
    </xf>
    <xf numFmtId="0" fontId="12" fillId="0" borderId="33" xfId="0" applyFont="1" applyBorder="1"/>
    <xf numFmtId="0" fontId="23" fillId="0" borderId="0" xfId="0" applyFont="1"/>
    <xf numFmtId="0" fontId="23" fillId="0" borderId="33" xfId="0" applyFont="1" applyBorder="1"/>
    <xf numFmtId="0" fontId="12" fillId="0" borderId="16" xfId="0" applyFont="1" applyBorder="1"/>
    <xf numFmtId="164" fontId="4" fillId="0" borderId="13" xfId="0" applyNumberFormat="1" applyFont="1" applyBorder="1" applyAlignment="1">
      <alignment horizontal="right"/>
    </xf>
    <xf numFmtId="164" fontId="4" fillId="0" borderId="31" xfId="0" applyNumberFormat="1" applyFont="1" applyBorder="1" applyAlignment="1">
      <alignment horizontal="right"/>
    </xf>
    <xf numFmtId="0" fontId="15" fillId="0" borderId="38" xfId="0" applyFont="1" applyFill="1" applyBorder="1" applyAlignment="1" applyProtection="1">
      <alignment horizontal="left" vertical="top"/>
      <protection locked="0"/>
    </xf>
    <xf numFmtId="3" fontId="15" fillId="0" borderId="38" xfId="0" applyNumberFormat="1" applyFont="1" applyFill="1" applyBorder="1" applyAlignment="1">
      <alignment horizontal="right"/>
    </xf>
    <xf numFmtId="0" fontId="15" fillId="0" borderId="38" xfId="0" applyFont="1" applyFill="1" applyBorder="1" applyAlignment="1">
      <alignment horizontal="right" vertical="top"/>
    </xf>
    <xf numFmtId="164" fontId="12" fillId="0" borderId="17" xfId="0" applyNumberFormat="1" applyFont="1" applyFill="1" applyBorder="1"/>
    <xf numFmtId="164" fontId="15" fillId="0" borderId="17" xfId="5" applyNumberFormat="1" applyFont="1" applyFill="1" applyBorder="1" applyAlignment="1">
      <alignment vertical="top" wrapText="1"/>
    </xf>
    <xf numFmtId="0" fontId="12" fillId="0" borderId="38" xfId="0" applyFont="1" applyBorder="1"/>
    <xf numFmtId="0" fontId="4" fillId="0" borderId="38" xfId="1" applyFont="1" applyBorder="1" applyAlignment="1">
      <alignment horizontal="left" vertical="top"/>
    </xf>
    <xf numFmtId="167" fontId="4" fillId="0" borderId="38" xfId="1" applyNumberFormat="1" applyFont="1" applyBorder="1" applyAlignment="1">
      <alignment horizontal="right" vertical="center"/>
    </xf>
    <xf numFmtId="167" fontId="12" fillId="0" borderId="38" xfId="0" applyNumberFormat="1" applyFont="1" applyBorder="1"/>
    <xf numFmtId="170" fontId="12" fillId="0" borderId="44" xfId="3" applyNumberFormat="1" applyFont="1" applyBorder="1"/>
    <xf numFmtId="0" fontId="12" fillId="0" borderId="41" xfId="0" applyFont="1" applyBorder="1"/>
    <xf numFmtId="170" fontId="12" fillId="0" borderId="41" xfId="3" applyNumberFormat="1" applyFont="1" applyBorder="1"/>
    <xf numFmtId="173" fontId="12" fillId="0" borderId="41" xfId="3" applyNumberFormat="1" applyFont="1" applyBorder="1"/>
    <xf numFmtId="0" fontId="0" fillId="0" borderId="0" xfId="0" applyBorder="1"/>
    <xf numFmtId="165" fontId="0" fillId="0" borderId="0" xfId="0" applyNumberFormat="1"/>
    <xf numFmtId="0" fontId="0" fillId="0" borderId="45" xfId="0" applyBorder="1"/>
    <xf numFmtId="0" fontId="0" fillId="0" borderId="9" xfId="0" applyBorder="1"/>
    <xf numFmtId="0" fontId="0" fillId="0" borderId="44" xfId="0" applyBorder="1"/>
    <xf numFmtId="174" fontId="0" fillId="0" borderId="44" xfId="0" applyNumberFormat="1" applyBorder="1"/>
    <xf numFmtId="165" fontId="0" fillId="0" borderId="44" xfId="0" applyNumberFormat="1" applyBorder="1"/>
    <xf numFmtId="0" fontId="0" fillId="0" borderId="42" xfId="0" applyBorder="1"/>
    <xf numFmtId="0" fontId="0" fillId="0" borderId="0" xfId="0" applyAlignment="1">
      <alignment wrapText="1"/>
    </xf>
    <xf numFmtId="165" fontId="0" fillId="0" borderId="44" xfId="0" applyNumberFormat="1" applyBorder="1" applyAlignment="1">
      <alignment horizontal="right"/>
    </xf>
    <xf numFmtId="0" fontId="0" fillId="0" borderId="40" xfId="0" applyBorder="1"/>
    <xf numFmtId="0" fontId="0" fillId="0" borderId="39" xfId="0" applyBorder="1"/>
    <xf numFmtId="0" fontId="0" fillId="0" borderId="38" xfId="0" applyBorder="1"/>
    <xf numFmtId="165" fontId="0" fillId="0" borderId="38" xfId="0" applyNumberFormat="1" applyBorder="1"/>
    <xf numFmtId="0" fontId="0" fillId="0" borderId="46" xfId="0" applyBorder="1"/>
    <xf numFmtId="0" fontId="0" fillId="0" borderId="37" xfId="0" applyBorder="1"/>
    <xf numFmtId="0" fontId="0" fillId="0" borderId="47" xfId="0" applyBorder="1"/>
    <xf numFmtId="165" fontId="0" fillId="0" borderId="47" xfId="0" applyNumberFormat="1" applyBorder="1"/>
    <xf numFmtId="0" fontId="0" fillId="0" borderId="0" xfId="0" applyAlignment="1"/>
    <xf numFmtId="0" fontId="0" fillId="0" borderId="0" xfId="0" applyAlignment="1">
      <alignment vertical="center"/>
    </xf>
    <xf numFmtId="0" fontId="41" fillId="0" borderId="0" xfId="19" applyFont="1" applyBorder="1" applyAlignment="1">
      <alignment vertical="top" wrapText="1"/>
    </xf>
    <xf numFmtId="175" fontId="41" fillId="0" borderId="0" xfId="19" applyNumberFormat="1" applyFont="1" applyBorder="1" applyAlignment="1">
      <alignment horizontal="right" vertical="center"/>
    </xf>
    <xf numFmtId="0" fontId="41" fillId="0" borderId="0" xfId="19" applyFont="1" applyBorder="1" applyAlignment="1">
      <alignment horizontal="left" vertical="center" wrapText="1"/>
    </xf>
    <xf numFmtId="165" fontId="0" fillId="0" borderId="0" xfId="0" applyNumberFormat="1" applyBorder="1"/>
    <xf numFmtId="0" fontId="41" fillId="0" borderId="46" xfId="19" applyFont="1" applyBorder="1" applyAlignment="1">
      <alignment vertical="top" wrapText="1"/>
    </xf>
    <xf numFmtId="167" fontId="41" fillId="0" borderId="47" xfId="19" applyNumberFormat="1" applyFont="1" applyBorder="1" applyAlignment="1"/>
    <xf numFmtId="167" fontId="0" fillId="0" borderId="47" xfId="0" applyNumberFormat="1" applyBorder="1" applyAlignment="1"/>
    <xf numFmtId="0" fontId="4" fillId="0" borderId="47" xfId="19" applyFont="1" applyBorder="1" applyAlignment="1">
      <alignment wrapText="1"/>
    </xf>
    <xf numFmtId="0" fontId="31" fillId="0" borderId="0" xfId="14"/>
    <xf numFmtId="0" fontId="12" fillId="0" borderId="9" xfId="0" applyFont="1" applyBorder="1"/>
    <xf numFmtId="0" fontId="12" fillId="0" borderId="10" xfId="0" applyFont="1" applyBorder="1"/>
    <xf numFmtId="0" fontId="12" fillId="0" borderId="48" xfId="0" applyFont="1" applyBorder="1"/>
    <xf numFmtId="3" fontId="12" fillId="0" borderId="52" xfId="0" applyNumberFormat="1" applyFont="1" applyBorder="1"/>
    <xf numFmtId="3" fontId="12" fillId="0" borderId="0" xfId="0" applyNumberFormat="1" applyFont="1" applyBorder="1"/>
    <xf numFmtId="0" fontId="15" fillId="0" borderId="9"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4" fillId="0" borderId="0" xfId="0" applyFont="1"/>
    <xf numFmtId="0" fontId="0" fillId="0" borderId="48" xfId="0" applyFont="1" applyBorder="1" applyAlignment="1">
      <alignment horizontal="center"/>
    </xf>
    <xf numFmtId="0" fontId="42" fillId="0" borderId="0" xfId="0" applyFont="1" applyFill="1"/>
    <xf numFmtId="0" fontId="10" fillId="0" borderId="0" xfId="0" applyFont="1" applyAlignment="1">
      <alignment vertical="top" wrapText="1"/>
    </xf>
    <xf numFmtId="0" fontId="10" fillId="0" borderId="0" xfId="0" applyFont="1" applyAlignment="1">
      <alignment vertical="top"/>
    </xf>
    <xf numFmtId="0" fontId="0" fillId="0" borderId="0" xfId="0" applyFont="1" applyAlignment="1">
      <alignment horizontal="left"/>
    </xf>
    <xf numFmtId="0" fontId="43" fillId="0" borderId="0" xfId="14" applyFont="1"/>
    <xf numFmtId="49" fontId="44" fillId="0" borderId="0" xfId="0" applyNumberFormat="1" applyFont="1" applyAlignment="1">
      <alignment horizontal="left"/>
    </xf>
    <xf numFmtId="0" fontId="45" fillId="4" borderId="0" xfId="21" applyFill="1"/>
    <xf numFmtId="0" fontId="12" fillId="4" borderId="0" xfId="0" applyFont="1" applyFill="1"/>
    <xf numFmtId="0" fontId="31" fillId="4" borderId="0" xfId="14" applyFill="1"/>
    <xf numFmtId="3" fontId="47" fillId="4" borderId="53" xfId="21" applyNumberFormat="1" applyFont="1" applyFill="1" applyBorder="1"/>
    <xf numFmtId="0" fontId="0" fillId="4" borderId="0" xfId="0" applyFill="1"/>
    <xf numFmtId="0" fontId="12" fillId="0" borderId="21" xfId="0" applyFont="1" applyFill="1" applyBorder="1"/>
    <xf numFmtId="0" fontId="12" fillId="0" borderId="26" xfId="0" applyFont="1" applyFill="1" applyBorder="1"/>
    <xf numFmtId="0" fontId="12" fillId="0" borderId="52" xfId="0" applyFont="1" applyFill="1" applyBorder="1"/>
    <xf numFmtId="170" fontId="12" fillId="0" borderId="52" xfId="3" applyNumberFormat="1" applyFont="1" applyFill="1" applyBorder="1"/>
    <xf numFmtId="0" fontId="31" fillId="0" borderId="0" xfId="14" applyFill="1"/>
    <xf numFmtId="0" fontId="12" fillId="0" borderId="0" xfId="0" applyFont="1" applyFill="1" applyAlignment="1">
      <alignment horizontal="left"/>
    </xf>
    <xf numFmtId="0" fontId="12" fillId="0" borderId="20" xfId="0" applyFont="1" applyFill="1" applyBorder="1" applyAlignment="1">
      <alignment horizontal="left"/>
    </xf>
    <xf numFmtId="3" fontId="48" fillId="4" borderId="53" xfId="21" applyNumberFormat="1" applyFont="1" applyFill="1" applyBorder="1" applyAlignment="1">
      <alignment horizontal="left"/>
    </xf>
    <xf numFmtId="165" fontId="48" fillId="4" borderId="53" xfId="21" applyNumberFormat="1" applyFont="1" applyFill="1" applyBorder="1" applyAlignment="1">
      <alignment horizontal="right"/>
    </xf>
    <xf numFmtId="174" fontId="48" fillId="4" borderId="53" xfId="21" applyNumberFormat="1" applyFont="1" applyFill="1" applyBorder="1" applyAlignment="1">
      <alignment horizontal="right"/>
    </xf>
    <xf numFmtId="0" fontId="45" fillId="4" borderId="0" xfId="22" applyFill="1"/>
    <xf numFmtId="0" fontId="12" fillId="2" borderId="0" xfId="0" applyFont="1" applyFill="1" applyAlignment="1">
      <alignment horizontal="right"/>
    </xf>
    <xf numFmtId="174" fontId="12" fillId="0" borderId="7" xfId="0" applyNumberFormat="1" applyFont="1" applyFill="1" applyBorder="1"/>
    <xf numFmtId="0" fontId="12" fillId="0" borderId="52" xfId="0" applyFont="1" applyBorder="1"/>
    <xf numFmtId="174" fontId="12" fillId="0" borderId="7" xfId="0" applyNumberFormat="1" applyFont="1" applyBorder="1" applyAlignment="1">
      <alignment horizontal="right" wrapText="1"/>
    </xf>
    <xf numFmtId="0" fontId="12" fillId="0" borderId="48" xfId="0" applyFont="1" applyBorder="1" applyAlignment="1">
      <alignment wrapText="1"/>
    </xf>
    <xf numFmtId="165" fontId="12" fillId="0" borderId="48" xfId="0" applyNumberFormat="1" applyFont="1" applyBorder="1" applyAlignment="1">
      <alignment wrapText="1"/>
    </xf>
    <xf numFmtId="164" fontId="4" fillId="0" borderId="0" xfId="0" applyNumberFormat="1" applyFont="1" applyBorder="1" applyAlignment="1">
      <alignment horizontal="right"/>
    </xf>
    <xf numFmtId="3" fontId="10" fillId="0" borderId="52" xfId="0" applyNumberFormat="1" applyFont="1" applyBorder="1"/>
    <xf numFmtId="3" fontId="12" fillId="0" borderId="52" xfId="0" applyNumberFormat="1" applyFont="1" applyFill="1" applyBorder="1"/>
    <xf numFmtId="164" fontId="12" fillId="0" borderId="0" xfId="3" applyNumberFormat="1" applyFont="1" applyFill="1"/>
    <xf numFmtId="165" fontId="12" fillId="0" borderId="52" xfId="0" applyNumberFormat="1" applyFont="1" applyFill="1" applyBorder="1"/>
    <xf numFmtId="3" fontId="15" fillId="0" borderId="52" xfId="5" applyNumberFormat="1" applyFont="1" applyFill="1" applyBorder="1"/>
    <xf numFmtId="0" fontId="15" fillId="0" borderId="52" xfId="0" applyFont="1" applyFill="1" applyBorder="1" applyAlignment="1" applyProtection="1">
      <alignment horizontal="left" vertical="top"/>
      <protection locked="0"/>
    </xf>
    <xf numFmtId="3" fontId="15" fillId="0" borderId="52" xfId="0" applyNumberFormat="1" applyFont="1" applyFill="1" applyBorder="1" applyAlignment="1">
      <alignment horizontal="right"/>
    </xf>
    <xf numFmtId="0" fontId="15" fillId="0" borderId="52" xfId="0" applyFont="1" applyFill="1" applyBorder="1" applyAlignment="1">
      <alignment horizontal="right" vertical="top"/>
    </xf>
    <xf numFmtId="3" fontId="10" fillId="0" borderId="0" xfId="0" applyNumberFormat="1" applyFont="1" applyFill="1" applyBorder="1" applyAlignment="1">
      <alignment horizontal="right"/>
    </xf>
    <xf numFmtId="3" fontId="12" fillId="0" borderId="20" xfId="0" applyNumberFormat="1" applyFont="1" applyFill="1" applyBorder="1" applyAlignment="1">
      <alignment horizontal="right"/>
    </xf>
    <xf numFmtId="0" fontId="10" fillId="0" borderId="0" xfId="0" applyFont="1" applyAlignment="1">
      <alignment horizontal="right"/>
    </xf>
    <xf numFmtId="0" fontId="12" fillId="0" borderId="20" xfId="0" applyFont="1" applyBorder="1" applyAlignment="1">
      <alignment horizontal="right"/>
    </xf>
    <xf numFmtId="0" fontId="4" fillId="0" borderId="52" xfId="1" applyFont="1" applyBorder="1" applyAlignment="1">
      <alignment horizontal="left" vertical="top"/>
    </xf>
    <xf numFmtId="167" fontId="4" fillId="0" borderId="52" xfId="1" applyNumberFormat="1" applyFont="1" applyBorder="1" applyAlignment="1">
      <alignment horizontal="right" vertical="center"/>
    </xf>
    <xf numFmtId="167" fontId="12" fillId="0" borderId="52" xfId="0" applyNumberFormat="1" applyFont="1" applyBorder="1"/>
    <xf numFmtId="165" fontId="12" fillId="0" borderId="12" xfId="0" applyNumberFormat="1" applyFont="1" applyFill="1" applyBorder="1" applyAlignment="1">
      <alignment horizontal="right"/>
    </xf>
    <xf numFmtId="165" fontId="12" fillId="0" borderId="7" xfId="0" applyNumberFormat="1" applyFont="1" applyFill="1" applyBorder="1" applyAlignment="1">
      <alignment horizontal="right"/>
    </xf>
    <xf numFmtId="165" fontId="12" fillId="0" borderId="8" xfId="0" applyNumberFormat="1" applyFont="1" applyFill="1" applyBorder="1" applyAlignment="1">
      <alignment horizontal="right"/>
    </xf>
    <xf numFmtId="49" fontId="12" fillId="0" borderId="56" xfId="0" applyNumberFormat="1" applyFont="1" applyFill="1" applyBorder="1" applyAlignment="1">
      <alignment horizontal="right"/>
    </xf>
    <xf numFmtId="165" fontId="12" fillId="0" borderId="56" xfId="0" applyNumberFormat="1" applyFont="1" applyFill="1" applyBorder="1" applyAlignment="1">
      <alignment horizontal="right"/>
    </xf>
    <xf numFmtId="0" fontId="12" fillId="0" borderId="54" xfId="0" applyFont="1" applyFill="1" applyBorder="1"/>
    <xf numFmtId="3" fontId="12" fillId="0" borderId="54" xfId="0" applyNumberFormat="1" applyFont="1" applyFill="1" applyBorder="1"/>
    <xf numFmtId="3" fontId="12" fillId="0" borderId="0" xfId="0" applyNumberFormat="1" applyFont="1" applyFill="1" applyBorder="1"/>
    <xf numFmtId="176" fontId="15" fillId="0" borderId="56" xfId="20" applyNumberFormat="1" applyFont="1" applyFill="1" applyBorder="1"/>
    <xf numFmtId="176" fontId="15" fillId="0" borderId="58" xfId="20" applyNumberFormat="1" applyFont="1" applyFill="1" applyBorder="1"/>
    <xf numFmtId="0" fontId="15" fillId="0" borderId="20" xfId="0" applyFont="1" applyBorder="1"/>
    <xf numFmtId="0" fontId="15" fillId="0" borderId="59" xfId="0" applyFont="1" applyBorder="1"/>
    <xf numFmtId="170" fontId="12" fillId="0" borderId="52" xfId="3" applyNumberFormat="1" applyFont="1" applyBorder="1"/>
    <xf numFmtId="170" fontId="12" fillId="0" borderId="49" xfId="3" applyNumberFormat="1" applyFont="1" applyBorder="1"/>
    <xf numFmtId="173" fontId="12" fillId="0" borderId="49" xfId="3" applyNumberFormat="1" applyFont="1" applyBorder="1"/>
    <xf numFmtId="0" fontId="46" fillId="4" borderId="0" xfId="21" applyFont="1" applyFill="1" applyAlignment="1">
      <alignment horizontal="left"/>
    </xf>
    <xf numFmtId="165" fontId="12" fillId="0" borderId="7" xfId="0" applyNumberFormat="1" applyFont="1" applyBorder="1" applyAlignment="1"/>
    <xf numFmtId="165" fontId="12" fillId="0" borderId="8" xfId="0" applyNumberFormat="1" applyFont="1" applyBorder="1" applyAlignment="1"/>
    <xf numFmtId="165" fontId="12" fillId="0" borderId="8" xfId="0" applyNumberFormat="1" applyFont="1" applyFill="1" applyBorder="1" applyAlignment="1">
      <alignment wrapText="1"/>
    </xf>
    <xf numFmtId="49" fontId="21" fillId="0" borderId="0" xfId="0" applyNumberFormat="1" applyFont="1" applyFill="1" applyAlignment="1">
      <alignment horizontal="left"/>
    </xf>
    <xf numFmtId="3" fontId="47" fillId="0" borderId="0" xfId="21" applyNumberFormat="1" applyFont="1" applyFill="1" applyBorder="1" applyAlignment="1">
      <alignment horizontal="left"/>
    </xf>
    <xf numFmtId="0" fontId="0" fillId="0" borderId="0" xfId="0" applyFill="1"/>
    <xf numFmtId="3" fontId="12" fillId="0" borderId="12" xfId="0" applyNumberFormat="1" applyFont="1" applyBorder="1" applyAlignment="1">
      <alignment wrapText="1"/>
    </xf>
    <xf numFmtId="3" fontId="12" fillId="0" borderId="12" xfId="0" applyNumberFormat="1" applyFont="1" applyBorder="1"/>
    <xf numFmtId="3" fontId="12" fillId="0" borderId="12" xfId="0" applyNumberFormat="1" applyFont="1" applyFill="1" applyBorder="1" applyAlignment="1">
      <alignment wrapText="1"/>
    </xf>
    <xf numFmtId="3" fontId="12" fillId="0" borderId="12" xfId="0" applyNumberFormat="1" applyFont="1" applyFill="1" applyBorder="1"/>
    <xf numFmtId="0" fontId="17" fillId="0" borderId="20" xfId="14" applyFont="1" applyBorder="1"/>
    <xf numFmtId="0" fontId="17" fillId="0" borderId="59" xfId="14" applyFont="1" applyBorder="1"/>
    <xf numFmtId="0" fontId="17" fillId="0" borderId="13" xfId="14" applyFont="1" applyBorder="1"/>
    <xf numFmtId="0" fontId="10" fillId="0" borderId="0" xfId="0" applyFont="1" applyAlignment="1">
      <alignment horizontal="left" vertical="top"/>
    </xf>
    <xf numFmtId="0" fontId="10" fillId="0" borderId="0" xfId="0" applyFont="1" applyAlignment="1">
      <alignment horizontal="left"/>
    </xf>
    <xf numFmtId="0" fontId="4" fillId="0" borderId="6" xfId="0" applyFont="1" applyBorder="1" applyAlignment="1">
      <alignment horizontal="right"/>
    </xf>
    <xf numFmtId="0" fontId="4" fillId="0" borderId="4" xfId="0" applyFont="1" applyBorder="1" applyAlignment="1">
      <alignment horizontal="right"/>
    </xf>
    <xf numFmtId="0" fontId="12" fillId="0" borderId="6" xfId="0" applyFont="1" applyBorder="1" applyAlignment="1">
      <alignment horizontal="right" wrapText="1"/>
    </xf>
    <xf numFmtId="0" fontId="2" fillId="0" borderId="45" xfId="0" applyFont="1" applyBorder="1"/>
    <xf numFmtId="0" fontId="2" fillId="0" borderId="42" xfId="0" applyFont="1" applyBorder="1"/>
    <xf numFmtId="0" fontId="0" fillId="0" borderId="61" xfId="0" applyBorder="1"/>
    <xf numFmtId="0" fontId="0" fillId="0" borderId="60" xfId="0" applyBorder="1"/>
    <xf numFmtId="0" fontId="2" fillId="0" borderId="46" xfId="0" applyFont="1" applyBorder="1"/>
    <xf numFmtId="0" fontId="2" fillId="0" borderId="47" xfId="0" applyFont="1" applyBorder="1"/>
    <xf numFmtId="3" fontId="2" fillId="0" borderId="47" xfId="0" applyNumberFormat="1" applyFont="1" applyBorder="1"/>
    <xf numFmtId="0" fontId="2" fillId="0" borderId="37" xfId="0" applyFont="1" applyBorder="1"/>
    <xf numFmtId="0" fontId="12" fillId="0" borderId="9" xfId="0" applyFont="1" applyBorder="1" applyAlignment="1">
      <alignment horizontal="right"/>
    </xf>
    <xf numFmtId="0" fontId="12" fillId="0" borderId="10" xfId="0" applyFont="1" applyBorder="1" applyAlignment="1">
      <alignment horizontal="right"/>
    </xf>
    <xf numFmtId="0" fontId="52" fillId="0" borderId="0" xfId="0" applyFont="1"/>
    <xf numFmtId="0" fontId="15" fillId="0" borderId="10" xfId="0" applyFont="1" applyFill="1" applyBorder="1" applyAlignment="1">
      <alignment horizontal="left"/>
    </xf>
    <xf numFmtId="0" fontId="10" fillId="0" borderId="9" xfId="0" applyFont="1" applyFill="1" applyBorder="1" applyAlignment="1">
      <alignment horizontal="right"/>
    </xf>
    <xf numFmtId="3" fontId="12" fillId="0" borderId="9" xfId="0" applyNumberFormat="1" applyFont="1" applyFill="1" applyBorder="1" applyAlignment="1">
      <alignment horizontal="right" vertical="top"/>
    </xf>
    <xf numFmtId="3" fontId="12" fillId="0" borderId="10" xfId="0" applyNumberFormat="1" applyFont="1" applyFill="1" applyBorder="1" applyAlignment="1">
      <alignment horizontal="right" vertical="top"/>
    </xf>
    <xf numFmtId="0" fontId="14" fillId="0" borderId="0" xfId="0" applyFont="1" applyAlignment="1">
      <alignment horizontal="right"/>
    </xf>
    <xf numFmtId="0" fontId="10" fillId="0" borderId="21" xfId="0" applyFont="1" applyBorder="1"/>
    <xf numFmtId="0" fontId="12" fillId="0" borderId="9" xfId="0" applyFont="1" applyFill="1" applyBorder="1" applyAlignment="1">
      <alignment horizontal="right"/>
    </xf>
    <xf numFmtId="0" fontId="12" fillId="0" borderId="10" xfId="0" applyFont="1" applyFill="1" applyBorder="1" applyAlignment="1">
      <alignment horizontal="right"/>
    </xf>
    <xf numFmtId="0" fontId="53" fillId="4" borderId="0" xfId="21" applyFont="1" applyFill="1"/>
    <xf numFmtId="0" fontId="10" fillId="0" borderId="5" xfId="0" applyFont="1" applyBorder="1"/>
    <xf numFmtId="0" fontId="15" fillId="0" borderId="0" xfId="0" applyFont="1" applyAlignment="1">
      <alignment horizontal="left" vertical="top" wrapText="1"/>
    </xf>
    <xf numFmtId="0" fontId="3" fillId="0" borderId="21" xfId="1" applyFont="1" applyBorder="1" applyAlignment="1">
      <alignment horizontal="left" wrapText="1"/>
    </xf>
    <xf numFmtId="0" fontId="10" fillId="0" borderId="30" xfId="0" applyFont="1" applyBorder="1"/>
    <xf numFmtId="0" fontId="10" fillId="0" borderId="32" xfId="0" applyFont="1" applyBorder="1"/>
    <xf numFmtId="0" fontId="0" fillId="0" borderId="9" xfId="0" applyBorder="1" applyAlignment="1">
      <alignment horizontal="right"/>
    </xf>
    <xf numFmtId="0" fontId="0" fillId="0" borderId="10" xfId="0" applyBorder="1" applyAlignment="1">
      <alignment horizontal="right"/>
    </xf>
    <xf numFmtId="0" fontId="3" fillId="0" borderId="21" xfId="13" applyFont="1" applyBorder="1" applyAlignment="1">
      <alignment horizontal="left" vertical="top" wrapText="1"/>
    </xf>
    <xf numFmtId="0" fontId="3" fillId="0" borderId="19" xfId="13" applyFont="1" applyBorder="1" applyAlignment="1">
      <alignment horizontal="left" vertical="top" wrapText="1"/>
    </xf>
    <xf numFmtId="175" fontId="3" fillId="0" borderId="46" xfId="19" applyNumberFormat="1" applyFont="1" applyBorder="1" applyAlignment="1">
      <alignment horizontal="right" vertical="center"/>
    </xf>
    <xf numFmtId="175" fontId="3" fillId="0" borderId="42" xfId="19" applyNumberFormat="1" applyFont="1" applyBorder="1" applyAlignment="1">
      <alignment horizontal="right" vertical="center"/>
    </xf>
    <xf numFmtId="0" fontId="10" fillId="0" borderId="15" xfId="0" applyFont="1" applyFill="1" applyBorder="1"/>
    <xf numFmtId="0" fontId="10" fillId="0" borderId="0" xfId="0" applyFont="1" applyFill="1"/>
    <xf numFmtId="0" fontId="10" fillId="0" borderId="45" xfId="0" applyFont="1" applyBorder="1" applyAlignment="1">
      <alignment horizontal="left"/>
    </xf>
    <xf numFmtId="0" fontId="10" fillId="0" borderId="34" xfId="0" applyFont="1" applyBorder="1" applyAlignment="1">
      <alignment horizontal="left" vertical="top"/>
    </xf>
    <xf numFmtId="0" fontId="10" fillId="0" borderId="35" xfId="0" applyFont="1" applyBorder="1" applyAlignment="1">
      <alignment horizontal="left" vertical="top"/>
    </xf>
    <xf numFmtId="0" fontId="10" fillId="0" borderId="30" xfId="0" applyFont="1" applyBorder="1" applyAlignment="1"/>
    <xf numFmtId="0" fontId="10" fillId="0" borderId="37" xfId="0" applyFont="1" applyFill="1" applyBorder="1"/>
    <xf numFmtId="0" fontId="10" fillId="0" borderId="18" xfId="0" applyFont="1" applyBorder="1"/>
    <xf numFmtId="0" fontId="10" fillId="0" borderId="19" xfId="0" applyFont="1" applyBorder="1"/>
    <xf numFmtId="0" fontId="10" fillId="0" borderId="21" xfId="0" applyFont="1" applyFill="1" applyBorder="1" applyAlignment="1">
      <alignment horizontal="left"/>
    </xf>
    <xf numFmtId="0" fontId="10" fillId="0" borderId="19" xfId="0" applyFont="1" applyFill="1" applyBorder="1" applyAlignment="1">
      <alignment horizontal="left"/>
    </xf>
    <xf numFmtId="0" fontId="10" fillId="0" borderId="51" xfId="0" applyFont="1" applyFill="1" applyBorder="1" applyAlignment="1">
      <alignment horizontal="left"/>
    </xf>
    <xf numFmtId="0" fontId="3" fillId="0" borderId="21" xfId="0" applyFont="1" applyFill="1" applyBorder="1" applyAlignment="1">
      <alignment horizontal="left"/>
    </xf>
    <xf numFmtId="0" fontId="3" fillId="0" borderId="19" xfId="0" applyFont="1" applyFill="1" applyBorder="1" applyAlignment="1">
      <alignment horizontal="left"/>
    </xf>
    <xf numFmtId="0" fontId="4" fillId="0" borderId="10" xfId="0" applyFont="1" applyFill="1" applyBorder="1" applyAlignment="1">
      <alignment horizontal="center"/>
    </xf>
    <xf numFmtId="0" fontId="10" fillId="0" borderId="21" xfId="0" applyFont="1" applyBorder="1" applyAlignment="1">
      <alignment horizontal="left"/>
    </xf>
    <xf numFmtId="0" fontId="10" fillId="0" borderId="19" xfId="0" applyFont="1" applyBorder="1" applyAlignment="1">
      <alignment horizontal="left"/>
    </xf>
    <xf numFmtId="0" fontId="10" fillId="0" borderId="37" xfId="0" applyFont="1" applyBorder="1" applyAlignment="1">
      <alignment horizontal="left" vertical="top"/>
    </xf>
    <xf numFmtId="0" fontId="10" fillId="0" borderId="39" xfId="0" applyFont="1" applyBorder="1" applyAlignment="1">
      <alignment horizontal="left" vertical="top"/>
    </xf>
    <xf numFmtId="0" fontId="12" fillId="0" borderId="9" xfId="0" applyFont="1" applyBorder="1" applyAlignment="1">
      <alignment horizontal="right" vertical="top" wrapText="1"/>
    </xf>
    <xf numFmtId="0" fontId="12" fillId="0" borderId="10" xfId="0" applyFont="1" applyBorder="1" applyAlignment="1">
      <alignment horizontal="right" vertical="top" wrapText="1"/>
    </xf>
    <xf numFmtId="0" fontId="47" fillId="4" borderId="0" xfId="21" applyFont="1" applyFill="1" applyBorder="1" applyAlignment="1">
      <alignment horizontal="right" wrapText="1"/>
    </xf>
    <xf numFmtId="0" fontId="47" fillId="4" borderId="9" xfId="21" applyFont="1" applyFill="1" applyBorder="1" applyAlignment="1">
      <alignment horizontal="right" wrapText="1"/>
    </xf>
    <xf numFmtId="0" fontId="53" fillId="4" borderId="60" xfId="21" applyFont="1" applyFill="1" applyBorder="1"/>
    <xf numFmtId="0" fontId="53" fillId="4" borderId="51" xfId="21" applyFont="1" applyFill="1" applyBorder="1"/>
    <xf numFmtId="10" fontId="45" fillId="4" borderId="0" xfId="21" applyNumberFormat="1" applyFill="1"/>
    <xf numFmtId="0" fontId="10" fillId="0" borderId="52" xfId="0" applyFont="1" applyBorder="1"/>
    <xf numFmtId="165" fontId="10" fillId="0" borderId="52" xfId="0" applyNumberFormat="1" applyFont="1" applyBorder="1"/>
    <xf numFmtId="0" fontId="12" fillId="0" borderId="60" xfId="0" applyFont="1" applyBorder="1"/>
    <xf numFmtId="165" fontId="12" fillId="0" borderId="60" xfId="0" applyNumberFormat="1" applyFont="1" applyBorder="1"/>
    <xf numFmtId="0" fontId="55" fillId="0" borderId="0" xfId="0" applyFont="1"/>
    <xf numFmtId="0" fontId="4" fillId="0" borderId="54" xfId="1" applyFont="1" applyBorder="1" applyAlignment="1">
      <alignment horizontal="left" wrapText="1"/>
    </xf>
    <xf numFmtId="0" fontId="4" fillId="0" borderId="54" xfId="1" quotePrefix="1" applyFont="1" applyBorder="1" applyAlignment="1">
      <alignment horizontal="right"/>
    </xf>
    <xf numFmtId="0" fontId="46" fillId="4" borderId="0" xfId="21" applyFont="1" applyFill="1" applyBorder="1" applyAlignment="1">
      <alignment horizontal="right" wrapText="1"/>
    </xf>
    <xf numFmtId="0" fontId="53" fillId="4" borderId="0" xfId="21" applyFont="1" applyFill="1" applyBorder="1"/>
    <xf numFmtId="0" fontId="53" fillId="4" borderId="65" xfId="21" applyFont="1" applyFill="1" applyBorder="1"/>
    <xf numFmtId="0" fontId="46" fillId="4" borderId="64" xfId="21" applyFont="1" applyFill="1" applyBorder="1" applyAlignment="1">
      <alignment horizontal="left" wrapText="1"/>
    </xf>
    <xf numFmtId="3" fontId="49" fillId="4" borderId="53" xfId="0" applyNumberFormat="1" applyFont="1" applyFill="1" applyBorder="1" applyAlignment="1">
      <alignment horizontal="left"/>
    </xf>
    <xf numFmtId="10" fontId="49" fillId="4" borderId="53" xfId="0" applyNumberFormat="1" applyFont="1" applyFill="1" applyBorder="1" applyAlignment="1">
      <alignment horizontal="right"/>
    </xf>
    <xf numFmtId="2" fontId="49" fillId="4" borderId="53" xfId="0" applyNumberFormat="1" applyFont="1" applyFill="1" applyBorder="1" applyAlignment="1">
      <alignment horizontal="right"/>
    </xf>
    <xf numFmtId="0" fontId="0" fillId="4" borderId="55" xfId="0" applyFill="1" applyBorder="1"/>
    <xf numFmtId="0" fontId="2" fillId="4" borderId="51" xfId="0" applyFont="1" applyFill="1" applyBorder="1"/>
    <xf numFmtId="3" fontId="47" fillId="4" borderId="53" xfId="0" applyNumberFormat="1" applyFont="1" applyFill="1" applyBorder="1" applyAlignment="1">
      <alignment horizontal="left"/>
    </xf>
    <xf numFmtId="0" fontId="0" fillId="0" borderId="0" xfId="0" applyBorder="1" applyAlignment="1">
      <alignment horizontal="right"/>
    </xf>
    <xf numFmtId="0" fontId="0" fillId="0" borderId="0" xfId="0" applyAlignment="1">
      <alignment horizontal="right"/>
    </xf>
    <xf numFmtId="0" fontId="0" fillId="0" borderId="52" xfId="0" applyBorder="1"/>
    <xf numFmtId="174" fontId="0" fillId="0" borderId="52" xfId="0" applyNumberFormat="1" applyBorder="1"/>
    <xf numFmtId="165" fontId="0" fillId="0" borderId="52" xfId="0" applyNumberFormat="1" applyBorder="1"/>
    <xf numFmtId="0" fontId="15" fillId="0" borderId="0" xfId="0" applyFont="1" applyAlignment="1">
      <alignment vertical="top" wrapText="1"/>
    </xf>
    <xf numFmtId="165" fontId="12" fillId="0" borderId="20" xfId="3" applyNumberFormat="1" applyFont="1" applyFill="1" applyBorder="1"/>
    <xf numFmtId="165" fontId="12" fillId="0" borderId="20" xfId="3" applyNumberFormat="1" applyFont="1" applyFill="1" applyBorder="1" applyAlignment="1">
      <alignment horizontal="right" indent="1"/>
    </xf>
    <xf numFmtId="165" fontId="12" fillId="0" borderId="28" xfId="3" applyNumberFormat="1" applyFont="1" applyFill="1" applyBorder="1" applyAlignment="1">
      <alignment horizontal="right" indent="1"/>
    </xf>
    <xf numFmtId="165" fontId="12" fillId="0" borderId="38" xfId="3" applyNumberFormat="1" applyFont="1" applyFill="1" applyBorder="1" applyAlignment="1">
      <alignment horizontal="right" indent="1"/>
    </xf>
    <xf numFmtId="165" fontId="12" fillId="0" borderId="52" xfId="3" applyNumberFormat="1" applyFont="1" applyFill="1" applyBorder="1" applyAlignment="1">
      <alignment horizontal="right" indent="1"/>
    </xf>
    <xf numFmtId="165" fontId="12" fillId="0" borderId="20" xfId="0" applyNumberFormat="1" applyFont="1" applyFill="1" applyBorder="1"/>
    <xf numFmtId="165" fontId="12" fillId="0" borderId="28" xfId="3" applyNumberFormat="1" applyFont="1" applyFill="1" applyBorder="1"/>
    <xf numFmtId="0" fontId="0" fillId="4" borderId="0" xfId="0" applyFill="1" applyBorder="1"/>
    <xf numFmtId="0" fontId="2" fillId="4" borderId="0" xfId="0" applyFont="1" applyFill="1" applyBorder="1"/>
    <xf numFmtId="165" fontId="12" fillId="0" borderId="20" xfId="3" applyNumberFormat="1" applyFont="1" applyBorder="1"/>
    <xf numFmtId="165" fontId="12" fillId="0" borderId="52" xfId="3" applyNumberFormat="1" applyFont="1" applyBorder="1"/>
    <xf numFmtId="0" fontId="10" fillId="0" borderId="21" xfId="0" applyFont="1" applyFill="1" applyBorder="1" applyAlignment="1">
      <alignment vertical="top"/>
    </xf>
    <xf numFmtId="0" fontId="10" fillId="0" borderId="21" xfId="0" applyFont="1" applyFill="1" applyBorder="1" applyAlignment="1">
      <alignment vertical="top" wrapText="1"/>
    </xf>
    <xf numFmtId="0" fontId="10" fillId="0" borderId="19" xfId="0" applyFont="1" applyFill="1" applyBorder="1" applyAlignment="1">
      <alignment vertical="top"/>
    </xf>
    <xf numFmtId="0" fontId="12" fillId="0" borderId="23" xfId="0" applyFont="1" applyBorder="1" applyAlignment="1">
      <alignment horizontal="right" wrapText="1"/>
    </xf>
    <xf numFmtId="0" fontId="0" fillId="0" borderId="59" xfId="0" applyBorder="1"/>
    <xf numFmtId="165" fontId="2" fillId="0" borderId="0" xfId="0" applyNumberFormat="1" applyFont="1"/>
    <xf numFmtId="165" fontId="0" fillId="0" borderId="59" xfId="0" applyNumberFormat="1" applyBorder="1"/>
    <xf numFmtId="0" fontId="15" fillId="0" borderId="59" xfId="0" applyFont="1" applyFill="1" applyBorder="1" applyAlignment="1" applyProtection="1">
      <alignment horizontal="left" vertical="top"/>
      <protection locked="0"/>
    </xf>
    <xf numFmtId="3" fontId="15" fillId="0" borderId="59" xfId="0" applyNumberFormat="1" applyFont="1" applyFill="1" applyBorder="1" applyAlignment="1">
      <alignment horizontal="right"/>
    </xf>
    <xf numFmtId="0" fontId="15" fillId="0" borderId="59" xfId="0" applyFont="1" applyFill="1" applyBorder="1" applyAlignment="1">
      <alignment horizontal="right" vertical="top"/>
    </xf>
    <xf numFmtId="0" fontId="0" fillId="0" borderId="0" xfId="0" applyFont="1" applyFill="1" applyProtection="1"/>
    <xf numFmtId="0" fontId="47" fillId="0" borderId="0" xfId="0" applyFont="1" applyFill="1" applyProtection="1"/>
    <xf numFmtId="0" fontId="47" fillId="0" borderId="59" xfId="0" applyFont="1" applyFill="1" applyBorder="1" applyProtection="1"/>
    <xf numFmtId="0" fontId="0" fillId="0" borderId="66" xfId="0" applyBorder="1"/>
    <xf numFmtId="177" fontId="2" fillId="0" borderId="0" xfId="0" applyNumberFormat="1" applyFont="1"/>
    <xf numFmtId="177" fontId="0" fillId="0" borderId="59" xfId="0" applyNumberFormat="1" applyBorder="1"/>
    <xf numFmtId="178" fontId="0" fillId="0" borderId="59" xfId="0" applyNumberFormat="1" applyBorder="1"/>
    <xf numFmtId="0" fontId="0" fillId="0" borderId="10" xfId="0" applyBorder="1"/>
    <xf numFmtId="0" fontId="0" fillId="0" borderId="9" xfId="0" applyBorder="1" applyAlignment="1">
      <alignment wrapText="1"/>
    </xf>
    <xf numFmtId="0" fontId="0" fillId="0" borderId="10" xfId="0" applyBorder="1" applyAlignment="1">
      <alignment wrapText="1"/>
    </xf>
    <xf numFmtId="0" fontId="0" fillId="0" borderId="0" xfId="0" applyBorder="1" applyAlignment="1"/>
    <xf numFmtId="0" fontId="0" fillId="0" borderId="0" xfId="0" applyBorder="1" applyAlignment="1">
      <alignment wrapText="1"/>
    </xf>
    <xf numFmtId="0" fontId="0" fillId="0" borderId="66" xfId="0" applyFont="1" applyFill="1" applyBorder="1" applyProtection="1"/>
    <xf numFmtId="0" fontId="47" fillId="0" borderId="66" xfId="0" applyFont="1" applyFill="1" applyBorder="1" applyProtection="1"/>
    <xf numFmtId="0" fontId="47" fillId="0" borderId="37" xfId="0" applyFont="1" applyFill="1" applyBorder="1" applyProtection="1"/>
    <xf numFmtId="0" fontId="12" fillId="0" borderId="59" xfId="0" applyFont="1" applyBorder="1"/>
    <xf numFmtId="164" fontId="4" fillId="0" borderId="59" xfId="0" applyNumberFormat="1" applyFont="1" applyBorder="1" applyAlignment="1">
      <alignment horizontal="right"/>
    </xf>
    <xf numFmtId="49" fontId="56" fillId="0" borderId="0" xfId="0" applyNumberFormat="1" applyFont="1" applyAlignment="1">
      <alignment horizontal="left"/>
    </xf>
    <xf numFmtId="0" fontId="10" fillId="0" borderId="19" xfId="0" applyFont="1" applyBorder="1" applyAlignment="1">
      <alignment horizontal="left"/>
    </xf>
    <xf numFmtId="0" fontId="0" fillId="0" borderId="13" xfId="0" applyFont="1" applyFill="1" applyBorder="1"/>
    <xf numFmtId="164" fontId="0" fillId="0" borderId="0" xfId="0" applyNumberFormat="1"/>
    <xf numFmtId="164" fontId="0" fillId="0" borderId="0" xfId="0" applyNumberFormat="1" applyAlignment="1"/>
    <xf numFmtId="3" fontId="10" fillId="0" borderId="67" xfId="0" applyNumberFormat="1" applyFont="1" applyFill="1" applyBorder="1" applyAlignment="1">
      <alignment horizontal="right"/>
    </xf>
    <xf numFmtId="164" fontId="10" fillId="0" borderId="67" xfId="0" applyNumberFormat="1" applyFont="1" applyFill="1" applyBorder="1" applyAlignment="1">
      <alignment horizontal="right"/>
    </xf>
    <xf numFmtId="3" fontId="12" fillId="0" borderId="67" xfId="0" applyNumberFormat="1" applyFont="1" applyFill="1" applyBorder="1" applyAlignment="1">
      <alignment horizontal="right"/>
    </xf>
    <xf numFmtId="164" fontId="12" fillId="0" borderId="67" xfId="0" applyNumberFormat="1" applyFont="1" applyFill="1" applyBorder="1" applyAlignment="1">
      <alignment horizontal="right"/>
    </xf>
    <xf numFmtId="3" fontId="12" fillId="2" borderId="67" xfId="0" applyNumberFormat="1" applyFont="1" applyFill="1" applyBorder="1" applyAlignment="1">
      <alignment horizontal="right"/>
    </xf>
    <xf numFmtId="164" fontId="12" fillId="2" borderId="67" xfId="0" applyNumberFormat="1" applyFont="1" applyFill="1" applyBorder="1" applyAlignment="1">
      <alignment horizontal="right"/>
    </xf>
    <xf numFmtId="0" fontId="14" fillId="0" borderId="68" xfId="0" applyFont="1" applyBorder="1"/>
    <xf numFmtId="0" fontId="4" fillId="0" borderId="70" xfId="1" applyFont="1" applyBorder="1" applyAlignment="1">
      <alignment horizontal="left" vertical="top"/>
    </xf>
    <xf numFmtId="167" fontId="12" fillId="0" borderId="70" xfId="0" applyNumberFormat="1" applyFont="1" applyBorder="1"/>
    <xf numFmtId="167" fontId="4" fillId="0" borderId="70" xfId="1" applyNumberFormat="1" applyFont="1" applyBorder="1" applyAlignment="1">
      <alignment horizontal="right" vertical="center"/>
    </xf>
    <xf numFmtId="0" fontId="12" fillId="0" borderId="0" xfId="0" applyFont="1"/>
    <xf numFmtId="0" fontId="15" fillId="0" borderId="9" xfId="0" applyFont="1" applyFill="1" applyBorder="1" applyAlignment="1">
      <alignment horizontal="right"/>
    </xf>
    <xf numFmtId="0" fontId="15" fillId="0" borderId="10" xfId="0" applyFont="1" applyFill="1" applyBorder="1" applyAlignment="1">
      <alignment horizontal="right"/>
    </xf>
    <xf numFmtId="0" fontId="15" fillId="0" borderId="0" xfId="0" applyFont="1" applyFill="1" applyAlignment="1">
      <alignment horizontal="right"/>
    </xf>
    <xf numFmtId="3" fontId="11" fillId="0" borderId="67" xfId="0" applyNumberFormat="1" applyFont="1" applyFill="1" applyBorder="1"/>
    <xf numFmtId="3" fontId="15" fillId="0" borderId="56" xfId="0" applyNumberFormat="1" applyFont="1" applyFill="1" applyBorder="1"/>
    <xf numFmtId="3" fontId="15" fillId="0" borderId="58" xfId="0" applyNumberFormat="1" applyFont="1" applyFill="1" applyBorder="1"/>
    <xf numFmtId="165" fontId="12" fillId="0" borderId="70" xfId="3" applyNumberFormat="1" applyFont="1" applyFill="1" applyBorder="1" applyAlignment="1">
      <alignment horizontal="right" indent="1"/>
    </xf>
    <xf numFmtId="0" fontId="12" fillId="0" borderId="71" xfId="0" applyFont="1" applyFill="1" applyBorder="1"/>
    <xf numFmtId="170" fontId="12" fillId="0" borderId="71" xfId="3" applyNumberFormat="1" applyFont="1" applyFill="1" applyBorder="1" applyAlignment="1">
      <alignment horizontal="right" indent="1"/>
    </xf>
    <xf numFmtId="170" fontId="12" fillId="0" borderId="70" xfId="3" applyNumberFormat="1" applyFont="1" applyBorder="1"/>
    <xf numFmtId="0" fontId="12" fillId="0" borderId="71" xfId="0" applyFont="1" applyBorder="1"/>
    <xf numFmtId="170" fontId="12" fillId="0" borderId="71" xfId="3" applyNumberFormat="1" applyFont="1" applyBorder="1"/>
    <xf numFmtId="173" fontId="12" fillId="0" borderId="71" xfId="3" applyNumberFormat="1" applyFont="1" applyBorder="1"/>
    <xf numFmtId="170" fontId="12" fillId="0" borderId="71" xfId="3" applyNumberFormat="1" applyFont="1" applyFill="1" applyBorder="1"/>
    <xf numFmtId="170" fontId="12" fillId="0" borderId="71" xfId="0" applyNumberFormat="1" applyFont="1" applyFill="1" applyBorder="1"/>
    <xf numFmtId="170" fontId="12" fillId="0" borderId="71" xfId="3" applyNumberFormat="1" applyFont="1" applyFill="1" applyBorder="1" applyAlignment="1"/>
    <xf numFmtId="169" fontId="15" fillId="0" borderId="71" xfId="4" applyNumberFormat="1" applyFont="1" applyFill="1" applyBorder="1" applyAlignment="1">
      <alignment horizontal="right" indent="1"/>
    </xf>
    <xf numFmtId="169" fontId="15" fillId="0" borderId="71" xfId="0" applyNumberFormat="1" applyFont="1" applyFill="1" applyBorder="1" applyAlignment="1">
      <alignment horizontal="right"/>
    </xf>
    <xf numFmtId="0" fontId="12" fillId="0" borderId="71" xfId="0" applyFont="1" applyFill="1" applyBorder="1" applyAlignment="1"/>
    <xf numFmtId="173" fontId="12" fillId="0" borderId="71" xfId="0" applyNumberFormat="1" applyFont="1" applyFill="1" applyBorder="1"/>
    <xf numFmtId="170" fontId="12" fillId="0" borderId="71" xfId="0" applyNumberFormat="1" applyFont="1" applyBorder="1"/>
    <xf numFmtId="0" fontId="12" fillId="3" borderId="71" xfId="0" applyFont="1" applyFill="1" applyBorder="1"/>
    <xf numFmtId="0" fontId="0" fillId="0" borderId="0" xfId="0" applyFont="1" applyFill="1" applyAlignment="1">
      <alignment horizontal="center"/>
    </xf>
    <xf numFmtId="0" fontId="34" fillId="0" borderId="0" xfId="0" applyFont="1" applyFill="1" applyAlignment="1">
      <alignment horizontal="center"/>
    </xf>
    <xf numFmtId="0" fontId="31" fillId="0" borderId="13" xfId="14" applyFill="1" applyBorder="1" applyAlignment="1">
      <alignment horizontal="center"/>
    </xf>
    <xf numFmtId="0" fontId="31" fillId="0" borderId="48" xfId="14" applyFill="1" applyBorder="1" applyAlignment="1">
      <alignment horizontal="center"/>
    </xf>
    <xf numFmtId="0" fontId="31" fillId="0" borderId="59" xfId="14" applyFill="1" applyBorder="1" applyAlignment="1">
      <alignment horizontal="center"/>
    </xf>
    <xf numFmtId="0" fontId="31" fillId="0" borderId="20" xfId="14" applyFill="1" applyBorder="1" applyAlignment="1">
      <alignment horizontal="center"/>
    </xf>
    <xf numFmtId="0" fontId="46" fillId="4" borderId="69" xfId="21" applyFont="1" applyFill="1" applyBorder="1" applyAlignment="1">
      <alignment horizontal="left" vertical="top" wrapText="1"/>
    </xf>
    <xf numFmtId="0" fontId="46" fillId="4" borderId="60" xfId="21" applyFont="1" applyFill="1" applyBorder="1" applyAlignment="1">
      <alignment horizontal="left" vertical="top" wrapText="1"/>
    </xf>
    <xf numFmtId="168" fontId="47" fillId="0" borderId="53" xfId="0" applyNumberFormat="1" applyFont="1" applyBorder="1" applyAlignment="1">
      <alignment horizontal="right"/>
    </xf>
    <xf numFmtId="3" fontId="47" fillId="0" borderId="53" xfId="0" applyNumberFormat="1" applyFont="1" applyBorder="1" applyAlignment="1">
      <alignment horizontal="right"/>
    </xf>
    <xf numFmtId="3" fontId="47" fillId="0" borderId="62" xfId="0" applyNumberFormat="1" applyFont="1" applyBorder="1" applyAlignment="1">
      <alignment horizontal="right"/>
    </xf>
    <xf numFmtId="0" fontId="46" fillId="0" borderId="0" xfId="0" applyFont="1" applyAlignment="1">
      <alignment horizontal="left"/>
    </xf>
    <xf numFmtId="165" fontId="12" fillId="0" borderId="7" xfId="0" applyNumberFormat="1" applyFont="1" applyFill="1" applyBorder="1" applyAlignment="1"/>
    <xf numFmtId="165" fontId="12" fillId="0" borderId="8" xfId="0" applyNumberFormat="1" applyFont="1" applyFill="1" applyBorder="1" applyAlignment="1"/>
    <xf numFmtId="0" fontId="0" fillId="0" borderId="66" xfId="0" applyFill="1" applyBorder="1" applyAlignment="1">
      <alignment wrapText="1"/>
    </xf>
    <xf numFmtId="0" fontId="0" fillId="0" borderId="37" xfId="0" applyFill="1" applyBorder="1" applyAlignment="1">
      <alignment wrapText="1"/>
    </xf>
    <xf numFmtId="0" fontId="0" fillId="0" borderId="0" xfId="0" applyFill="1" applyAlignment="1">
      <alignment wrapText="1"/>
    </xf>
    <xf numFmtId="0" fontId="0" fillId="0" borderId="59" xfId="0" applyFill="1" applyBorder="1"/>
    <xf numFmtId="165" fontId="0" fillId="0" borderId="59" xfId="0" applyNumberFormat="1" applyFill="1" applyBorder="1"/>
    <xf numFmtId="0" fontId="58" fillId="0" borderId="0" xfId="0" applyFont="1"/>
    <xf numFmtId="0" fontId="46" fillId="0" borderId="0" xfId="22" applyFont="1"/>
    <xf numFmtId="3" fontId="47" fillId="0" borderId="53" xfId="22" applyNumberFormat="1" applyFont="1" applyBorder="1"/>
    <xf numFmtId="0" fontId="46" fillId="0" borderId="0" xfId="0" applyFont="1"/>
    <xf numFmtId="0" fontId="24" fillId="2" borderId="48" xfId="0" applyFont="1" applyFill="1" applyBorder="1"/>
    <xf numFmtId="3" fontId="24" fillId="0" borderId="12" xfId="0" applyNumberFormat="1" applyFont="1" applyBorder="1"/>
    <xf numFmtId="0" fontId="24" fillId="0" borderId="8" xfId="0" applyFont="1" applyBorder="1"/>
    <xf numFmtId="165" fontId="24" fillId="0" borderId="8" xfId="0" applyNumberFormat="1" applyFont="1" applyBorder="1"/>
    <xf numFmtId="0" fontId="24" fillId="0" borderId="0" xfId="0" applyFont="1"/>
    <xf numFmtId="10" fontId="59" fillId="4" borderId="53" xfId="21" applyNumberFormat="1" applyFont="1" applyFill="1" applyBorder="1"/>
    <xf numFmtId="0" fontId="12" fillId="0" borderId="0" xfId="0" applyFont="1" applyAlignment="1">
      <alignment horizontal="right"/>
    </xf>
    <xf numFmtId="0" fontId="12" fillId="0" borderId="74" xfId="0" applyFont="1" applyBorder="1"/>
    <xf numFmtId="164" fontId="4" fillId="0" borderId="74" xfId="0" applyNumberFormat="1" applyFont="1" applyBorder="1" applyAlignment="1">
      <alignment horizontal="right"/>
    </xf>
    <xf numFmtId="0" fontId="15" fillId="0" borderId="74" xfId="0" applyFont="1" applyFill="1" applyBorder="1" applyAlignment="1" applyProtection="1">
      <alignment horizontal="left" vertical="top"/>
      <protection locked="0"/>
    </xf>
    <xf numFmtId="3" fontId="15" fillId="0" borderId="74" xfId="0" applyNumberFormat="1" applyFont="1" applyFill="1" applyBorder="1" applyAlignment="1">
      <alignment horizontal="right"/>
    </xf>
    <xf numFmtId="0" fontId="15" fillId="0" borderId="74" xfId="0" applyFont="1" applyFill="1" applyBorder="1" applyAlignment="1">
      <alignment horizontal="right" vertical="top"/>
    </xf>
    <xf numFmtId="10" fontId="12" fillId="0" borderId="0" xfId="0" applyNumberFormat="1" applyFont="1"/>
    <xf numFmtId="170" fontId="12" fillId="0" borderId="0" xfId="3" applyNumberFormat="1" applyFont="1"/>
    <xf numFmtId="0" fontId="12" fillId="0" borderId="0" xfId="0" applyFont="1" applyAlignment="1"/>
    <xf numFmtId="0" fontId="10" fillId="0" borderId="0" xfId="0" applyFont="1" applyAlignment="1"/>
    <xf numFmtId="0" fontId="15" fillId="0" borderId="0" xfId="0" applyFont="1" applyAlignment="1">
      <alignment vertical="top"/>
    </xf>
    <xf numFmtId="0" fontId="10" fillId="0" borderId="0" xfId="0" applyFont="1" applyFill="1" applyBorder="1" applyAlignment="1">
      <alignment horizontal="left"/>
    </xf>
    <xf numFmtId="0" fontId="12" fillId="0" borderId="0" xfId="0" applyFont="1" applyFill="1" applyBorder="1" applyAlignment="1">
      <alignment horizontal="left" wrapText="1"/>
    </xf>
    <xf numFmtId="0" fontId="10" fillId="0" borderId="0" xfId="0" applyFont="1" applyFill="1" applyBorder="1" applyAlignment="1">
      <alignment horizontal="left" wrapText="1"/>
    </xf>
    <xf numFmtId="0" fontId="15" fillId="0" borderId="0" xfId="0" applyFont="1" applyAlignment="1">
      <alignment wrapText="1"/>
    </xf>
    <xf numFmtId="0" fontId="15" fillId="0" borderId="0" xfId="0" applyFont="1" applyFill="1" applyBorder="1" applyAlignment="1">
      <alignment horizontal="left"/>
    </xf>
    <xf numFmtId="0" fontId="10" fillId="0" borderId="0" xfId="0" applyFont="1" applyAlignment="1">
      <alignment horizontal="left" vertical="center"/>
    </xf>
    <xf numFmtId="0" fontId="12" fillId="0" borderId="0" xfId="0" applyFont="1" applyFill="1" applyBorder="1" applyAlignment="1">
      <alignment horizontal="left" vertical="top"/>
    </xf>
    <xf numFmtId="0" fontId="24" fillId="0" borderId="9" xfId="0" applyFont="1" applyBorder="1"/>
    <xf numFmtId="0" fontId="24" fillId="0" borderId="10" xfId="0" applyFont="1" applyBorder="1"/>
    <xf numFmtId="0" fontId="46" fillId="4" borderId="60" xfId="21" applyFont="1" applyFill="1" applyBorder="1" applyAlignment="1">
      <alignment horizontal="right" wrapText="1"/>
    </xf>
    <xf numFmtId="3" fontId="47" fillId="0" borderId="53" xfId="0" applyNumberFormat="1" applyFont="1" applyBorder="1" applyAlignment="1">
      <alignment horizontal="left"/>
    </xf>
    <xf numFmtId="3" fontId="47" fillId="4" borderId="53" xfId="21" applyNumberFormat="1" applyFont="1" applyFill="1" applyBorder="1" applyAlignment="1">
      <alignment horizontal="left"/>
    </xf>
    <xf numFmtId="3" fontId="47" fillId="4" borderId="53" xfId="21" applyNumberFormat="1" applyFont="1" applyFill="1" applyBorder="1" applyAlignment="1">
      <alignment horizontal="right"/>
    </xf>
    <xf numFmtId="3" fontId="47" fillId="4" borderId="0" xfId="21" applyNumberFormat="1" applyFont="1" applyFill="1" applyBorder="1" applyAlignment="1">
      <alignment horizontal="right"/>
    </xf>
    <xf numFmtId="0" fontId="47" fillId="4" borderId="0" xfId="21" applyFont="1" applyFill="1" applyAlignment="1">
      <alignment horizontal="right" wrapText="1"/>
    </xf>
    <xf numFmtId="165" fontId="47" fillId="0" borderId="53" xfId="0" applyNumberFormat="1" applyFont="1" applyBorder="1" applyAlignment="1">
      <alignment horizontal="right"/>
    </xf>
    <xf numFmtId="174" fontId="47" fillId="0" borderId="53" xfId="0" applyNumberFormat="1" applyFont="1" applyBorder="1" applyAlignment="1">
      <alignment horizontal="right"/>
    </xf>
    <xf numFmtId="1" fontId="47" fillId="0" borderId="53" xfId="0" applyNumberFormat="1" applyFont="1" applyBorder="1" applyAlignment="1">
      <alignment horizontal="left"/>
    </xf>
    <xf numFmtId="165" fontId="47" fillId="4" borderId="53" xfId="21" applyNumberFormat="1" applyFont="1" applyFill="1" applyBorder="1" applyAlignment="1">
      <alignment horizontal="right"/>
    </xf>
    <xf numFmtId="0" fontId="47" fillId="4" borderId="61" xfId="21" applyFont="1" applyFill="1" applyBorder="1" applyAlignment="1">
      <alignment horizontal="right" wrapText="1"/>
    </xf>
    <xf numFmtId="165" fontId="47" fillId="0" borderId="62" xfId="0" applyNumberFormat="1" applyFont="1" applyBorder="1" applyAlignment="1">
      <alignment horizontal="right"/>
    </xf>
    <xf numFmtId="174" fontId="47" fillId="4" borderId="53" xfId="0" applyNumberFormat="1" applyFont="1" applyFill="1" applyBorder="1" applyAlignment="1">
      <alignment horizontal="right"/>
    </xf>
    <xf numFmtId="10" fontId="47" fillId="4" borderId="53" xfId="21" applyNumberFormat="1" applyFont="1" applyFill="1" applyBorder="1" applyAlignment="1">
      <alignment horizontal="right"/>
    </xf>
    <xf numFmtId="0" fontId="12" fillId="0" borderId="68" xfId="0" applyFont="1" applyBorder="1" applyAlignment="1">
      <alignment wrapText="1"/>
    </xf>
    <xf numFmtId="0" fontId="12" fillId="0" borderId="74" xfId="0" applyFont="1" applyBorder="1" applyAlignment="1">
      <alignment wrapText="1"/>
    </xf>
    <xf numFmtId="165" fontId="12" fillId="0" borderId="74" xfId="0" applyNumberFormat="1" applyFont="1" applyBorder="1" applyAlignment="1">
      <alignment wrapText="1"/>
    </xf>
    <xf numFmtId="165" fontId="12" fillId="0" borderId="74" xfId="0" applyNumberFormat="1" applyFont="1" applyBorder="1"/>
    <xf numFmtId="165" fontId="12" fillId="0" borderId="74" xfId="0" applyNumberFormat="1" applyFont="1" applyFill="1" applyBorder="1"/>
    <xf numFmtId="0" fontId="30" fillId="2" borderId="74" xfId="0" applyFont="1" applyFill="1" applyBorder="1" applyAlignment="1">
      <alignment wrapText="1"/>
    </xf>
    <xf numFmtId="0" fontId="12" fillId="2" borderId="74" xfId="0" applyFont="1" applyFill="1" applyBorder="1"/>
    <xf numFmtId="165" fontId="12" fillId="0" borderId="74" xfId="0" applyNumberFormat="1" applyFont="1" applyFill="1" applyBorder="1" applyAlignment="1">
      <alignment horizontal="right"/>
    </xf>
    <xf numFmtId="165" fontId="12" fillId="0" borderId="12" xfId="0" applyNumberFormat="1" applyFont="1" applyBorder="1" applyAlignment="1"/>
    <xf numFmtId="165" fontId="12" fillId="0" borderId="12" xfId="0" applyNumberFormat="1" applyFont="1" applyFill="1" applyBorder="1" applyAlignment="1"/>
    <xf numFmtId="0" fontId="10" fillId="0" borderId="68" xfId="0" applyFont="1" applyBorder="1" applyAlignment="1">
      <alignment wrapText="1"/>
    </xf>
    <xf numFmtId="0" fontId="30" fillId="2" borderId="48" xfId="0" applyFont="1" applyFill="1" applyBorder="1" applyAlignment="1">
      <alignment wrapText="1"/>
    </xf>
    <xf numFmtId="0" fontId="12" fillId="2" borderId="48" xfId="0" applyFont="1" applyFill="1" applyBorder="1" applyAlignment="1">
      <alignment wrapText="1"/>
    </xf>
    <xf numFmtId="0" fontId="12" fillId="2" borderId="48" xfId="0" applyFont="1" applyFill="1" applyBorder="1"/>
    <xf numFmtId="0" fontId="12" fillId="2" borderId="74" xfId="0" applyFont="1" applyFill="1" applyBorder="1" applyAlignment="1">
      <alignment wrapText="1"/>
    </xf>
    <xf numFmtId="0" fontId="19" fillId="0" borderId="0" xfId="0" applyFont="1" applyAlignment="1"/>
    <xf numFmtId="165" fontId="19" fillId="0" borderId="0" xfId="0" applyNumberFormat="1" applyFont="1" applyAlignment="1">
      <alignment wrapText="1"/>
    </xf>
    <xf numFmtId="0" fontId="10" fillId="0" borderId="68" xfId="0" applyFont="1" applyFill="1" applyBorder="1" applyAlignment="1"/>
    <xf numFmtId="0" fontId="12" fillId="0" borderId="56" xfId="0" applyFont="1" applyFill="1" applyBorder="1" applyAlignment="1"/>
    <xf numFmtId="0" fontId="10" fillId="0" borderId="14" xfId="0" applyFont="1" applyFill="1" applyBorder="1" applyAlignment="1">
      <alignment vertical="top"/>
    </xf>
    <xf numFmtId="3" fontId="10" fillId="0" borderId="14" xfId="0" applyNumberFormat="1" applyFont="1" applyFill="1" applyBorder="1" applyAlignment="1">
      <alignment horizontal="right" vertical="top"/>
    </xf>
    <xf numFmtId="165" fontId="10" fillId="0" borderId="14" xfId="0" applyNumberFormat="1" applyFont="1" applyFill="1" applyBorder="1" applyAlignment="1">
      <alignment horizontal="right" vertical="top"/>
    </xf>
    <xf numFmtId="0" fontId="12" fillId="0" borderId="14" xfId="0" applyFont="1" applyFill="1" applyBorder="1" applyAlignment="1">
      <alignment horizontal="left" vertical="top"/>
    </xf>
    <xf numFmtId="0" fontId="12" fillId="0" borderId="56" xfId="0" applyFont="1" applyFill="1" applyBorder="1" applyAlignment="1">
      <alignment horizontal="left" vertical="top"/>
    </xf>
    <xf numFmtId="3" fontId="12" fillId="0" borderId="75" xfId="0" applyNumberFormat="1" applyFont="1" applyFill="1" applyBorder="1" applyAlignment="1">
      <alignment horizontal="right" vertical="top"/>
    </xf>
    <xf numFmtId="164" fontId="12" fillId="0" borderId="75" xfId="0" applyNumberFormat="1" applyFont="1" applyFill="1" applyBorder="1" applyAlignment="1">
      <alignment horizontal="right" vertical="top"/>
    </xf>
    <xf numFmtId="165" fontId="12" fillId="0" borderId="75" xfId="0" applyNumberFormat="1" applyFont="1" applyFill="1" applyBorder="1" applyAlignment="1">
      <alignment horizontal="right" vertical="top"/>
    </xf>
    <xf numFmtId="0" fontId="12" fillId="0" borderId="71" xfId="0" applyFont="1" applyFill="1" applyBorder="1" applyAlignment="1">
      <alignment horizontal="left"/>
    </xf>
    <xf numFmtId="0" fontId="12" fillId="0" borderId="71" xfId="0" applyFont="1" applyFill="1" applyBorder="1" applyAlignment="1">
      <alignment horizontal="right"/>
    </xf>
    <xf numFmtId="0" fontId="14" fillId="0" borderId="71" xfId="0" applyFont="1" applyBorder="1"/>
    <xf numFmtId="0" fontId="14" fillId="0" borderId="71" xfId="0" applyFont="1" applyFill="1" applyBorder="1"/>
    <xf numFmtId="165" fontId="12" fillId="0" borderId="71" xfId="0" applyNumberFormat="1" applyFont="1" applyFill="1" applyBorder="1" applyAlignment="1">
      <alignment horizontal="right"/>
    </xf>
    <xf numFmtId="165" fontId="14" fillId="0" borderId="71" xfId="0" applyNumberFormat="1" applyFont="1" applyFill="1" applyBorder="1"/>
    <xf numFmtId="0" fontId="10" fillId="0" borderId="68" xfId="0" applyFont="1" applyFill="1" applyBorder="1" applyAlignment="1">
      <alignment wrapText="1"/>
    </xf>
    <xf numFmtId="0" fontId="10" fillId="0" borderId="67" xfId="0" applyFont="1" applyFill="1" applyBorder="1" applyAlignment="1">
      <alignment horizontal="left"/>
    </xf>
    <xf numFmtId="3" fontId="60" fillId="0" borderId="67" xfId="0" applyNumberFormat="1" applyFont="1" applyFill="1" applyBorder="1" applyAlignment="1">
      <alignment horizontal="right"/>
    </xf>
    <xf numFmtId="0" fontId="12" fillId="0" borderId="67" xfId="0" applyFont="1" applyFill="1" applyBorder="1" applyAlignment="1">
      <alignment horizontal="left" wrapText="1"/>
    </xf>
    <xf numFmtId="0" fontId="12" fillId="2" borderId="67" xfId="0" applyFont="1" applyFill="1" applyBorder="1" applyAlignment="1">
      <alignment horizontal="left"/>
    </xf>
    <xf numFmtId="0" fontId="12" fillId="0" borderId="67" xfId="0" applyFont="1" applyFill="1" applyBorder="1" applyAlignment="1">
      <alignment horizontal="left"/>
    </xf>
    <xf numFmtId="0" fontId="24" fillId="0" borderId="67" xfId="0" applyFont="1" applyFill="1" applyBorder="1" applyAlignment="1" applyProtection="1">
      <alignment horizontal="left"/>
    </xf>
    <xf numFmtId="0" fontId="12" fillId="2" borderId="67" xfId="0" applyFont="1" applyFill="1" applyBorder="1" applyAlignment="1">
      <alignment horizontal="left" wrapText="1"/>
    </xf>
    <xf numFmtId="0" fontId="12" fillId="0" borderId="58" xfId="0" applyFont="1" applyFill="1" applyBorder="1" applyAlignment="1">
      <alignment horizontal="left"/>
    </xf>
    <xf numFmtId="3" fontId="12" fillId="0" borderId="58" xfId="0" applyNumberFormat="1" applyFont="1" applyFill="1" applyBorder="1" applyAlignment="1">
      <alignment horizontal="right"/>
    </xf>
    <xf numFmtId="164" fontId="12" fillId="0" borderId="58" xfId="0" applyNumberFormat="1" applyFont="1" applyFill="1" applyBorder="1" applyAlignment="1">
      <alignment horizontal="right"/>
    </xf>
    <xf numFmtId="0" fontId="12" fillId="2" borderId="74" xfId="0" applyFont="1" applyFill="1" applyBorder="1" applyAlignment="1">
      <alignment horizontal="left"/>
    </xf>
    <xf numFmtId="3" fontId="12" fillId="2" borderId="74" xfId="0" applyNumberFormat="1" applyFont="1" applyFill="1" applyBorder="1" applyAlignment="1">
      <alignment horizontal="right"/>
    </xf>
    <xf numFmtId="164" fontId="12" fillId="2" borderId="74" xfId="0" applyNumberFormat="1" applyFont="1" applyFill="1" applyBorder="1" applyAlignment="1">
      <alignment horizontal="right"/>
    </xf>
    <xf numFmtId="0" fontId="12" fillId="0" borderId="56" xfId="0" applyFont="1" applyFill="1" applyBorder="1" applyAlignment="1">
      <alignment horizontal="left"/>
    </xf>
    <xf numFmtId="3" fontId="12" fillId="0" borderId="56" xfId="0" applyNumberFormat="1" applyFont="1" applyFill="1" applyBorder="1" applyAlignment="1">
      <alignment horizontal="right"/>
    </xf>
    <xf numFmtId="164" fontId="12" fillId="0" borderId="56" xfId="0" applyNumberFormat="1" applyFont="1" applyFill="1" applyBorder="1" applyAlignment="1">
      <alignment horizontal="right"/>
    </xf>
    <xf numFmtId="0" fontId="12" fillId="2" borderId="74" xfId="0" applyFont="1" applyFill="1" applyBorder="1" applyAlignment="1">
      <alignment horizontal="left" wrapText="1"/>
    </xf>
    <xf numFmtId="0" fontId="61" fillId="0" borderId="0" xfId="0" applyFont="1"/>
    <xf numFmtId="0" fontId="61" fillId="0" borderId="0" xfId="0" applyFont="1" applyAlignment="1">
      <alignment horizontal="left"/>
    </xf>
    <xf numFmtId="0" fontId="14" fillId="0" borderId="69" xfId="0" applyFont="1" applyBorder="1"/>
    <xf numFmtId="165" fontId="14" fillId="0" borderId="74" xfId="0" applyNumberFormat="1" applyFont="1" applyBorder="1"/>
    <xf numFmtId="0" fontId="25" fillId="0" borderId="0" xfId="0" applyFont="1" applyBorder="1"/>
    <xf numFmtId="165" fontId="14" fillId="0" borderId="0" xfId="0" applyNumberFormat="1" applyFont="1" applyBorder="1"/>
    <xf numFmtId="165" fontId="14" fillId="0" borderId="0" xfId="0" applyNumberFormat="1" applyFont="1" applyFill="1" applyBorder="1"/>
    <xf numFmtId="0" fontId="62" fillId="0" borderId="0" xfId="0" applyFont="1"/>
    <xf numFmtId="3" fontId="12" fillId="0" borderId="74" xfId="0" applyNumberFormat="1" applyFont="1" applyFill="1" applyBorder="1"/>
    <xf numFmtId="3" fontId="12" fillId="0" borderId="74" xfId="0" applyNumberFormat="1" applyFont="1" applyBorder="1"/>
    <xf numFmtId="0" fontId="12" fillId="0" borderId="54" xfId="0" applyFont="1" applyBorder="1"/>
    <xf numFmtId="0" fontId="10" fillId="0" borderId="68" xfId="0" applyFont="1" applyBorder="1"/>
    <xf numFmtId="0" fontId="11" fillId="0" borderId="68" xfId="0" applyFont="1" applyFill="1" applyBorder="1" applyAlignment="1"/>
    <xf numFmtId="0" fontId="11" fillId="0" borderId="69" xfId="0" applyFont="1" applyBorder="1" applyAlignment="1">
      <alignment horizontal="left"/>
    </xf>
    <xf numFmtId="0" fontId="11" fillId="0" borderId="60" xfId="0" applyFont="1" applyBorder="1" applyAlignment="1">
      <alignment horizontal="left"/>
    </xf>
    <xf numFmtId="0" fontId="11" fillId="0" borderId="69" xfId="0" applyFont="1" applyFill="1" applyBorder="1" applyAlignment="1">
      <alignment horizontal="left"/>
    </xf>
    <xf numFmtId="0" fontId="11" fillId="0" borderId="60" xfId="0" applyFont="1" applyFill="1" applyBorder="1" applyAlignment="1">
      <alignment horizontal="left"/>
    </xf>
    <xf numFmtId="0" fontId="11" fillId="0" borderId="69" xfId="0" applyFont="1" applyFill="1" applyBorder="1" applyAlignment="1"/>
    <xf numFmtId="0" fontId="11" fillId="0" borderId="60" xfId="0" applyFont="1" applyFill="1" applyBorder="1" applyAlignment="1"/>
    <xf numFmtId="0" fontId="11" fillId="0" borderId="74" xfId="0" applyFont="1" applyFill="1" applyBorder="1" applyAlignment="1">
      <alignment horizontal="left"/>
    </xf>
    <xf numFmtId="3" fontId="11" fillId="0" borderId="67" xfId="0" applyNumberFormat="1" applyFont="1" applyBorder="1"/>
    <xf numFmtId="1" fontId="11" fillId="0" borderId="67" xfId="0" applyNumberFormat="1" applyFont="1" applyBorder="1"/>
    <xf numFmtId="176" fontId="11" fillId="0" borderId="67" xfId="20" applyNumberFormat="1" applyFont="1" applyBorder="1"/>
    <xf numFmtId="176" fontId="11" fillId="0" borderId="67" xfId="20" applyNumberFormat="1" applyFont="1" applyFill="1" applyBorder="1"/>
    <xf numFmtId="0" fontId="15" fillId="0" borderId="52" xfId="0" applyFont="1" applyFill="1" applyBorder="1" applyAlignment="1">
      <alignment horizontal="left"/>
    </xf>
    <xf numFmtId="3" fontId="15" fillId="0" borderId="56" xfId="0" applyNumberFormat="1" applyFont="1" applyBorder="1"/>
    <xf numFmtId="1" fontId="15" fillId="0" borderId="56" xfId="0" applyNumberFormat="1" applyFont="1" applyBorder="1"/>
    <xf numFmtId="176" fontId="15" fillId="0" borderId="56" xfId="20" applyNumberFormat="1" applyFont="1" applyBorder="1"/>
    <xf numFmtId="3" fontId="15" fillId="0" borderId="76" xfId="0" applyNumberFormat="1" applyFont="1" applyBorder="1"/>
    <xf numFmtId="1" fontId="15" fillId="0" borderId="76" xfId="0" applyNumberFormat="1" applyFont="1" applyBorder="1"/>
    <xf numFmtId="176" fontId="15" fillId="0" borderId="76" xfId="20" applyNumberFormat="1" applyFont="1" applyBorder="1"/>
    <xf numFmtId="3" fontId="15" fillId="0" borderId="76" xfId="0" applyNumberFormat="1" applyFont="1" applyFill="1" applyBorder="1"/>
    <xf numFmtId="176" fontId="15" fillId="0" borderId="76" xfId="20" applyNumberFormat="1" applyFont="1" applyFill="1" applyBorder="1"/>
    <xf numFmtId="0" fontId="15" fillId="0" borderId="77" xfId="0" applyFont="1" applyFill="1" applyBorder="1" applyAlignment="1">
      <alignment horizontal="left"/>
    </xf>
    <xf numFmtId="0" fontId="15" fillId="0" borderId="78" xfId="0" applyFont="1" applyFill="1" applyBorder="1" applyAlignment="1">
      <alignment horizontal="left"/>
    </xf>
    <xf numFmtId="3" fontId="15" fillId="0" borderId="58" xfId="0" applyNumberFormat="1" applyFont="1" applyBorder="1"/>
    <xf numFmtId="1" fontId="15" fillId="0" borderId="58" xfId="0" applyNumberFormat="1" applyFont="1" applyBorder="1"/>
    <xf numFmtId="176" fontId="15" fillId="0" borderId="58" xfId="20" applyNumberFormat="1" applyFont="1" applyBorder="1"/>
    <xf numFmtId="0" fontId="15" fillId="0" borderId="76" xfId="0" applyFont="1" applyFill="1" applyBorder="1" applyAlignment="1">
      <alignment horizontal="left"/>
    </xf>
    <xf numFmtId="0" fontId="12" fillId="0" borderId="0" xfId="0" applyFont="1" applyBorder="1" applyAlignment="1">
      <alignment horizontal="right"/>
    </xf>
    <xf numFmtId="0" fontId="12" fillId="0" borderId="16" xfId="0" applyFont="1" applyFill="1" applyBorder="1" applyAlignment="1">
      <alignment horizontal="right"/>
    </xf>
    <xf numFmtId="0" fontId="12" fillId="0" borderId="48" xfId="0" applyFont="1" applyFill="1" applyBorder="1"/>
    <xf numFmtId="0" fontId="10" fillId="0" borderId="19" xfId="0" applyFont="1" applyBorder="1" applyAlignment="1">
      <alignment horizontal="left"/>
    </xf>
    <xf numFmtId="0" fontId="12" fillId="0" borderId="0" xfId="0" applyFont="1" applyBorder="1" applyAlignment="1">
      <alignment horizontal="left"/>
    </xf>
    <xf numFmtId="0" fontId="12" fillId="0" borderId="81" xfId="0" applyFont="1" applyBorder="1"/>
    <xf numFmtId="0" fontId="10" fillId="0" borderId="0" xfId="0" applyFont="1" applyFill="1" applyAlignment="1">
      <alignment horizontal="right"/>
    </xf>
    <xf numFmtId="0" fontId="12" fillId="0" borderId="20" xfId="0" applyFont="1" applyFill="1" applyBorder="1" applyAlignment="1">
      <alignment horizontal="right"/>
    </xf>
    <xf numFmtId="0" fontId="12" fillId="0" borderId="77" xfId="0" applyFont="1" applyFill="1" applyBorder="1"/>
    <xf numFmtId="170" fontId="12" fillId="0" borderId="77" xfId="3" applyNumberFormat="1" applyFont="1" applyFill="1" applyBorder="1"/>
    <xf numFmtId="165" fontId="12" fillId="0" borderId="0" xfId="3" applyNumberFormat="1" applyFont="1" applyFill="1" applyBorder="1"/>
    <xf numFmtId="0" fontId="0" fillId="0" borderId="0" xfId="0" applyAlignment="1">
      <alignment horizontal="left"/>
    </xf>
    <xf numFmtId="165" fontId="12" fillId="0" borderId="77" xfId="3" applyNumberFormat="1" applyFont="1" applyFill="1" applyBorder="1" applyAlignment="1">
      <alignment horizontal="right" indent="1"/>
    </xf>
    <xf numFmtId="170" fontId="12" fillId="0" borderId="77" xfId="3" applyNumberFormat="1" applyFont="1" applyBorder="1"/>
    <xf numFmtId="0" fontId="12" fillId="0" borderId="77" xfId="0" applyFont="1" applyBorder="1"/>
    <xf numFmtId="164" fontId="4" fillId="0" borderId="77" xfId="0" applyNumberFormat="1" applyFont="1" applyBorder="1" applyAlignment="1">
      <alignment horizontal="right"/>
    </xf>
    <xf numFmtId="0" fontId="0" fillId="0" borderId="77" xfId="0" applyFill="1" applyBorder="1"/>
    <xf numFmtId="165" fontId="0" fillId="0" borderId="77" xfId="0" applyNumberFormat="1" applyBorder="1"/>
    <xf numFmtId="0" fontId="5" fillId="0" borderId="0" xfId="31"/>
    <xf numFmtId="166" fontId="12" fillId="0" borderId="82" xfId="0" applyNumberFormat="1" applyFont="1" applyBorder="1"/>
    <xf numFmtId="0" fontId="24" fillId="0" borderId="9" xfId="0" applyFont="1" applyBorder="1"/>
    <xf numFmtId="0" fontId="24" fillId="0" borderId="10" xfId="0" applyFont="1" applyBorder="1"/>
    <xf numFmtId="0" fontId="12" fillId="2" borderId="82" xfId="0" applyFont="1" applyFill="1" applyBorder="1"/>
    <xf numFmtId="165" fontId="12" fillId="0" borderId="77" xfId="0" applyNumberFormat="1" applyFont="1" applyFill="1" applyBorder="1"/>
    <xf numFmtId="0" fontId="4" fillId="0" borderId="82" xfId="1" applyFont="1" applyBorder="1" applyAlignment="1">
      <alignment horizontal="left" vertical="top"/>
    </xf>
    <xf numFmtId="167" fontId="4" fillId="0" borderId="82" xfId="1" applyNumberFormat="1" applyFont="1" applyBorder="1" applyAlignment="1">
      <alignment horizontal="right" vertical="center"/>
    </xf>
    <xf numFmtId="167" fontId="12" fillId="0" borderId="82" xfId="0" applyNumberFormat="1" applyFont="1" applyBorder="1"/>
    <xf numFmtId="0" fontId="15" fillId="0" borderId="82" xfId="0" applyFont="1" applyFill="1" applyBorder="1" applyAlignment="1" applyProtection="1">
      <alignment horizontal="left" vertical="top"/>
      <protection locked="0"/>
    </xf>
    <xf numFmtId="3" fontId="15" fillId="0" borderId="82" xfId="0" applyNumberFormat="1" applyFont="1" applyFill="1" applyBorder="1" applyAlignment="1">
      <alignment horizontal="right"/>
    </xf>
    <xf numFmtId="0" fontId="15" fillId="0" borderId="82" xfId="0" applyFont="1" applyFill="1" applyBorder="1" applyAlignment="1">
      <alignment horizontal="right" vertical="top"/>
    </xf>
    <xf numFmtId="3" fontId="47" fillId="0" borderId="53" xfId="0" applyNumberFormat="1" applyFont="1" applyBorder="1" applyAlignment="1">
      <alignment horizontal="left" wrapText="1"/>
    </xf>
    <xf numFmtId="165" fontId="45" fillId="4" borderId="0" xfId="21" applyNumberFormat="1" applyFill="1"/>
    <xf numFmtId="179" fontId="45" fillId="4" borderId="0" xfId="21" applyNumberFormat="1" applyFill="1"/>
    <xf numFmtId="174" fontId="47" fillId="4" borderId="53" xfId="21" applyNumberFormat="1" applyFont="1" applyFill="1" applyBorder="1" applyAlignment="1">
      <alignment horizontal="right"/>
    </xf>
    <xf numFmtId="0" fontId="45" fillId="4" borderId="0" xfId="22" applyFill="1" applyAlignment="1">
      <alignment wrapText="1"/>
    </xf>
    <xf numFmtId="165" fontId="12" fillId="0" borderId="82" xfId="3" applyNumberFormat="1" applyFont="1" applyFill="1" applyBorder="1" applyAlignment="1">
      <alignment horizontal="right" indent="1"/>
    </xf>
    <xf numFmtId="170" fontId="12" fillId="0" borderId="82" xfId="3" applyNumberFormat="1" applyFont="1" applyBorder="1"/>
    <xf numFmtId="0" fontId="15" fillId="0" borderId="0" xfId="0" applyFont="1" applyFill="1" applyBorder="1" applyAlignment="1">
      <alignment horizontal="left"/>
    </xf>
    <xf numFmtId="3" fontId="47" fillId="4" borderId="0" xfId="21" applyNumberFormat="1" applyFont="1" applyFill="1" applyBorder="1"/>
    <xf numFmtId="10" fontId="47" fillId="0" borderId="53" xfId="0" applyNumberFormat="1" applyFont="1" applyBorder="1"/>
    <xf numFmtId="3" fontId="59" fillId="0" borderId="53" xfId="0" applyNumberFormat="1" applyFont="1" applyBorder="1"/>
    <xf numFmtId="3" fontId="47" fillId="0" borderId="53" xfId="0" applyNumberFormat="1" applyFont="1" applyBorder="1"/>
    <xf numFmtId="0" fontId="47" fillId="0" borderId="0" xfId="0" applyFont="1" applyAlignment="1">
      <alignment wrapText="1"/>
    </xf>
    <xf numFmtId="165" fontId="47" fillId="0" borderId="53" xfId="0" applyNumberFormat="1" applyFont="1" applyBorder="1"/>
    <xf numFmtId="3" fontId="24" fillId="0" borderId="12" xfId="0" applyNumberFormat="1" applyFont="1" applyFill="1" applyBorder="1"/>
    <xf numFmtId="0" fontId="24" fillId="0" borderId="8" xfId="0" applyFont="1" applyFill="1" applyBorder="1"/>
    <xf numFmtId="165" fontId="24" fillId="0" borderId="8" xfId="0" applyNumberFormat="1" applyFont="1" applyFill="1" applyBorder="1"/>
    <xf numFmtId="0" fontId="24" fillId="0" borderId="0" xfId="0" applyFont="1" applyFill="1"/>
    <xf numFmtId="3" fontId="45" fillId="4" borderId="0" xfId="21" applyNumberFormat="1" applyFont="1" applyFill="1"/>
    <xf numFmtId="0" fontId="45" fillId="4" borderId="0" xfId="21" applyFont="1" applyFill="1"/>
    <xf numFmtId="0" fontId="0" fillId="0" borderId="84" xfId="0" applyBorder="1"/>
    <xf numFmtId="0" fontId="0" fillId="0" borderId="79" xfId="0" applyBorder="1"/>
    <xf numFmtId="2" fontId="47" fillId="0" borderId="53" xfId="0" applyNumberFormat="1" applyFont="1" applyBorder="1"/>
    <xf numFmtId="3" fontId="47" fillId="0" borderId="0" xfId="0" applyNumberFormat="1" applyFont="1" applyBorder="1"/>
    <xf numFmtId="3" fontId="47" fillId="0" borderId="62" xfId="0" applyNumberFormat="1" applyFont="1" applyBorder="1"/>
    <xf numFmtId="0" fontId="46" fillId="0" borderId="84" xfId="0" applyFont="1" applyBorder="1" applyAlignment="1">
      <alignment wrapText="1"/>
    </xf>
    <xf numFmtId="0" fontId="46" fillId="0" borderId="79" xfId="0" applyFont="1" applyBorder="1" applyAlignment="1">
      <alignment wrapText="1"/>
    </xf>
    <xf numFmtId="3" fontId="10" fillId="0" borderId="85" xfId="0" applyNumberFormat="1" applyFont="1" applyFill="1" applyBorder="1" applyAlignment="1">
      <alignment horizontal="right" vertical="top"/>
    </xf>
    <xf numFmtId="165" fontId="10" fillId="0" borderId="85" xfId="0" applyNumberFormat="1" applyFont="1" applyFill="1" applyBorder="1" applyAlignment="1">
      <alignment horizontal="right" vertical="top"/>
    </xf>
    <xf numFmtId="3" fontId="12" fillId="0" borderId="85" xfId="0" applyNumberFormat="1" applyFont="1" applyFill="1" applyBorder="1" applyAlignment="1">
      <alignment horizontal="right" vertical="top"/>
    </xf>
    <xf numFmtId="165" fontId="12" fillId="0" borderId="85" xfId="0" applyNumberFormat="1" applyFont="1" applyFill="1" applyBorder="1" applyAlignment="1">
      <alignment horizontal="right" vertical="top"/>
    </xf>
    <xf numFmtId="3" fontId="60" fillId="0" borderId="85" xfId="0" applyNumberFormat="1" applyFont="1" applyFill="1" applyBorder="1" applyAlignment="1">
      <alignment horizontal="right"/>
    </xf>
    <xf numFmtId="3" fontId="10" fillId="0" borderId="85" xfId="0" applyNumberFormat="1" applyFont="1" applyFill="1" applyBorder="1" applyAlignment="1">
      <alignment horizontal="right"/>
    </xf>
    <xf numFmtId="164" fontId="10" fillId="0" borderId="85" xfId="0" applyNumberFormat="1" applyFont="1" applyFill="1" applyBorder="1" applyAlignment="1">
      <alignment horizontal="right"/>
    </xf>
    <xf numFmtId="3" fontId="12" fillId="0" borderId="85" xfId="0" applyNumberFormat="1" applyFont="1" applyFill="1" applyBorder="1" applyAlignment="1">
      <alignment horizontal="right"/>
    </xf>
    <xf numFmtId="0" fontId="12" fillId="0" borderId="85" xfId="0" applyFont="1" applyBorder="1"/>
    <xf numFmtId="165" fontId="12" fillId="0" borderId="85" xfId="0" applyNumberFormat="1" applyFont="1" applyBorder="1"/>
    <xf numFmtId="3" fontId="12" fillId="2" borderId="85" xfId="0" applyNumberFormat="1" applyFont="1" applyFill="1" applyBorder="1" applyAlignment="1">
      <alignment horizontal="right"/>
    </xf>
    <xf numFmtId="0" fontId="12" fillId="2" borderId="85" xfId="0" applyFont="1" applyFill="1" applyBorder="1"/>
    <xf numFmtId="165" fontId="12" fillId="2" borderId="85" xfId="0" applyNumberFormat="1" applyFont="1" applyFill="1" applyBorder="1"/>
    <xf numFmtId="3" fontId="12" fillId="2" borderId="82" xfId="0" applyNumberFormat="1" applyFont="1" applyFill="1" applyBorder="1" applyAlignment="1">
      <alignment horizontal="right"/>
    </xf>
    <xf numFmtId="165" fontId="12" fillId="2" borderId="82" xfId="0" applyNumberFormat="1" applyFont="1" applyFill="1" applyBorder="1"/>
    <xf numFmtId="3" fontId="12" fillId="0" borderId="82" xfId="0" applyNumberFormat="1" applyFont="1" applyFill="1" applyBorder="1" applyAlignment="1">
      <alignment horizontal="right"/>
    </xf>
    <xf numFmtId="0" fontId="12" fillId="0" borderId="82" xfId="0" applyFont="1" applyBorder="1"/>
    <xf numFmtId="165" fontId="12" fillId="0" borderId="82" xfId="0" applyNumberFormat="1" applyFont="1" applyBorder="1"/>
    <xf numFmtId="3" fontId="12" fillId="0" borderId="82" xfId="0" applyNumberFormat="1" applyFont="1" applyBorder="1"/>
    <xf numFmtId="0" fontId="12" fillId="0" borderId="85" xfId="0" applyFont="1" applyFill="1" applyBorder="1"/>
    <xf numFmtId="165" fontId="12" fillId="0" borderId="85" xfId="0" applyNumberFormat="1" applyFont="1" applyFill="1" applyBorder="1"/>
    <xf numFmtId="0" fontId="12" fillId="2" borderId="86" xfId="0" applyFont="1" applyFill="1" applyBorder="1"/>
    <xf numFmtId="165" fontId="12" fillId="2" borderId="86" xfId="0" applyNumberFormat="1" applyFont="1" applyFill="1" applyBorder="1"/>
    <xf numFmtId="0" fontId="12" fillId="0" borderId="85" xfId="0" applyFont="1" applyFill="1" applyBorder="1" applyAlignment="1">
      <alignment horizontal="left"/>
    </xf>
    <xf numFmtId="164" fontId="12" fillId="0" borderId="85" xfId="0" applyNumberFormat="1" applyFont="1" applyFill="1" applyBorder="1" applyAlignment="1">
      <alignment horizontal="right"/>
    </xf>
    <xf numFmtId="0" fontId="12" fillId="0" borderId="82" xfId="0" applyFont="1" applyFill="1" applyBorder="1"/>
    <xf numFmtId="165" fontId="12" fillId="0" borderId="82" xfId="0" applyNumberFormat="1" applyFont="1" applyFill="1" applyBorder="1"/>
    <xf numFmtId="3" fontId="12" fillId="0" borderId="82" xfId="0" applyNumberFormat="1" applyFont="1" applyFill="1" applyBorder="1"/>
    <xf numFmtId="0" fontId="11" fillId="0" borderId="69" xfId="0" applyFont="1" applyFill="1" applyBorder="1" applyAlignment="1"/>
    <xf numFmtId="0" fontId="10" fillId="0" borderId="19" xfId="0" applyFont="1" applyBorder="1" applyAlignment="1">
      <alignment horizontal="left"/>
    </xf>
    <xf numFmtId="3" fontId="11" fillId="0" borderId="87" xfId="0" applyNumberFormat="1" applyFont="1" applyFill="1" applyBorder="1"/>
    <xf numFmtId="176" fontId="11" fillId="0" borderId="87" xfId="20" applyNumberFormat="1" applyFont="1" applyFill="1" applyBorder="1"/>
    <xf numFmtId="3" fontId="15" fillId="0" borderId="87" xfId="0" applyNumberFormat="1" applyFont="1" applyFill="1" applyBorder="1"/>
    <xf numFmtId="176" fontId="15" fillId="0" borderId="87" xfId="20" applyNumberFormat="1" applyFont="1" applyFill="1" applyBorder="1"/>
    <xf numFmtId="3" fontId="15" fillId="0" borderId="88" xfId="0" applyNumberFormat="1" applyFont="1" applyFill="1" applyBorder="1"/>
    <xf numFmtId="176" fontId="15" fillId="0" borderId="88" xfId="20" applyNumberFormat="1" applyFont="1" applyFill="1" applyBorder="1"/>
    <xf numFmtId="0" fontId="24" fillId="0" borderId="0" xfId="0" applyFont="1" applyBorder="1"/>
    <xf numFmtId="165" fontId="24" fillId="0" borderId="0" xfId="0" applyNumberFormat="1" applyFont="1" applyBorder="1"/>
    <xf numFmtId="0" fontId="12" fillId="4" borderId="0" xfId="0" applyFont="1" applyFill="1" applyBorder="1" applyAlignment="1">
      <alignment horizontal="right" wrapText="1"/>
    </xf>
    <xf numFmtId="0" fontId="12" fillId="4" borderId="0" xfId="0" applyFont="1" applyFill="1" applyBorder="1" applyAlignment="1">
      <alignment wrapText="1"/>
    </xf>
    <xf numFmtId="0" fontId="12" fillId="4" borderId="0" xfId="0" applyFont="1" applyFill="1" applyBorder="1"/>
    <xf numFmtId="165" fontId="12" fillId="4" borderId="0" xfId="0" applyNumberFormat="1" applyFont="1" applyFill="1" applyBorder="1"/>
    <xf numFmtId="0" fontId="19" fillId="0" borderId="0" xfId="0" applyFont="1" applyBorder="1"/>
    <xf numFmtId="0" fontId="10" fillId="0" borderId="5"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1" xfId="0" applyFont="1" applyBorder="1" applyAlignment="1">
      <alignment horizontal="left"/>
    </xf>
    <xf numFmtId="0" fontId="10" fillId="0" borderId="0" xfId="0" applyFont="1" applyAlignment="1">
      <alignment horizontal="left" vertical="top"/>
    </xf>
    <xf numFmtId="0" fontId="10" fillId="0" borderId="0" xfId="0" applyFont="1" applyAlignment="1">
      <alignment horizontal="left"/>
    </xf>
    <xf numFmtId="0" fontId="12" fillId="0" borderId="0" xfId="0" applyFont="1" applyAlignment="1">
      <alignment horizontal="center"/>
    </xf>
    <xf numFmtId="0" fontId="10" fillId="0" borderId="30" xfId="0" applyFont="1" applyBorder="1" applyAlignment="1">
      <alignment horizontal="left"/>
    </xf>
    <xf numFmtId="0" fontId="10" fillId="0" borderId="36" xfId="0" applyFont="1" applyBorder="1" applyAlignment="1">
      <alignment horizontal="left"/>
    </xf>
    <xf numFmtId="0" fontId="0" fillId="0" borderId="44" xfId="0" applyBorder="1" applyAlignment="1">
      <alignment horizontal="left" vertical="center"/>
    </xf>
    <xf numFmtId="0" fontId="10" fillId="0" borderId="0" xfId="0" applyFont="1" applyAlignment="1">
      <alignment horizontal="left"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xf>
    <xf numFmtId="0" fontId="10" fillId="0" borderId="68" xfId="0" applyFont="1" applyFill="1" applyBorder="1" applyAlignment="1"/>
    <xf numFmtId="0" fontId="10" fillId="0" borderId="69" xfId="0" applyFont="1" applyFill="1" applyBorder="1" applyAlignment="1"/>
    <xf numFmtId="0" fontId="11" fillId="0" borderId="84" xfId="0" applyFont="1" applyFill="1" applyBorder="1" applyAlignment="1"/>
    <xf numFmtId="0" fontId="11" fillId="0" borderId="79" xfId="0" applyFont="1" applyFill="1" applyBorder="1" applyAlignment="1"/>
    <xf numFmtId="0" fontId="14" fillId="0" borderId="71" xfId="0" applyFont="1" applyFill="1" applyBorder="1" applyAlignment="1">
      <alignment horizontal="center"/>
    </xf>
    <xf numFmtId="0" fontId="11" fillId="0" borderId="68" xfId="0" applyFont="1" applyFill="1" applyBorder="1" applyAlignment="1"/>
    <xf numFmtId="0" fontId="11" fillId="0" borderId="69" xfId="0" applyFont="1" applyFill="1" applyBorder="1" applyAlignment="1"/>
    <xf numFmtId="0" fontId="12" fillId="0" borderId="0" xfId="0" applyFont="1" applyFill="1" applyBorder="1" applyAlignment="1">
      <alignment horizontal="left" wrapText="1"/>
    </xf>
    <xf numFmtId="0" fontId="23" fillId="0" borderId="0" xfId="0" applyFont="1" applyFill="1" applyBorder="1" applyAlignment="1">
      <alignment horizontal="left" wrapText="1"/>
    </xf>
    <xf numFmtId="0" fontId="12" fillId="0" borderId="71" xfId="0" applyFont="1" applyFill="1" applyBorder="1" applyAlignment="1">
      <alignment horizontal="center"/>
    </xf>
    <xf numFmtId="0" fontId="14" fillId="0" borderId="71" xfId="0" applyFont="1" applyBorder="1" applyAlignment="1">
      <alignment horizontal="center"/>
    </xf>
    <xf numFmtId="0" fontId="14" fillId="0" borderId="0" xfId="0" applyFont="1" applyAlignment="1">
      <alignment horizontal="center"/>
    </xf>
    <xf numFmtId="0" fontId="52" fillId="0" borderId="68" xfId="0" applyFont="1" applyBorder="1" applyAlignment="1">
      <alignment horizontal="left"/>
    </xf>
    <xf numFmtId="0" fontId="52" fillId="0" borderId="69" xfId="0" applyFont="1" applyBorder="1" applyAlignment="1">
      <alignment horizontal="left"/>
    </xf>
    <xf numFmtId="0" fontId="14" fillId="0" borderId="0" xfId="0" applyFont="1" applyFill="1" applyAlignment="1">
      <alignment horizontal="left" wrapText="1"/>
    </xf>
    <xf numFmtId="0" fontId="52" fillId="0" borderId="84" xfId="0" applyFont="1" applyBorder="1" applyAlignment="1">
      <alignment horizontal="left"/>
    </xf>
    <xf numFmtId="0" fontId="52" fillId="0" borderId="79" xfId="0" applyFont="1" applyBorder="1" applyAlignment="1">
      <alignment horizontal="left"/>
    </xf>
    <xf numFmtId="0" fontId="10" fillId="0" borderId="0" xfId="0" applyFont="1" applyFill="1" applyBorder="1" applyAlignment="1">
      <alignment horizontal="left" wrapText="1"/>
    </xf>
    <xf numFmtId="0" fontId="10" fillId="0" borderId="68" xfId="0" applyFont="1" applyFill="1" applyBorder="1" applyAlignment="1">
      <alignment horizontal="left" wrapText="1"/>
    </xf>
    <xf numFmtId="0" fontId="10" fillId="0" borderId="79" xfId="0" applyFont="1" applyFill="1" applyBorder="1" applyAlignment="1">
      <alignment horizontal="left"/>
    </xf>
    <xf numFmtId="0" fontId="10" fillId="0" borderId="60" xfId="0" applyFont="1" applyFill="1" applyBorder="1" applyAlignment="1">
      <alignment horizontal="left"/>
    </xf>
    <xf numFmtId="0" fontId="10" fillId="0" borderId="80" xfId="0" applyFont="1" applyFill="1" applyBorder="1" applyAlignment="1">
      <alignment horizontal="left"/>
    </xf>
    <xf numFmtId="0" fontId="10" fillId="0" borderId="78" xfId="0" applyFont="1" applyFill="1" applyBorder="1" applyAlignment="1">
      <alignment horizontal="left"/>
    </xf>
    <xf numFmtId="0" fontId="10" fillId="0" borderId="79" xfId="0" applyFont="1" applyBorder="1" applyAlignment="1">
      <alignment horizontal="left"/>
    </xf>
    <xf numFmtId="0" fontId="10" fillId="0" borderId="80" xfId="0" applyFont="1" applyBorder="1" applyAlignment="1">
      <alignment horizontal="left"/>
    </xf>
    <xf numFmtId="0" fontId="10" fillId="0" borderId="69" xfId="0" applyFont="1" applyFill="1" applyBorder="1" applyAlignment="1">
      <alignment horizontal="left"/>
    </xf>
    <xf numFmtId="0" fontId="10" fillId="0" borderId="61" xfId="0" applyFont="1" applyFill="1" applyBorder="1" applyAlignment="1">
      <alignment horizontal="left"/>
    </xf>
    <xf numFmtId="0" fontId="10" fillId="0" borderId="60" xfId="0" applyFont="1" applyBorder="1" applyAlignment="1">
      <alignment horizontal="left"/>
    </xf>
    <xf numFmtId="0" fontId="10" fillId="0" borderId="61" xfId="0" applyFont="1" applyBorder="1" applyAlignment="1">
      <alignment horizontal="left"/>
    </xf>
    <xf numFmtId="0" fontId="10" fillId="0" borderId="69" xfId="0" applyFont="1" applyBorder="1" applyAlignment="1">
      <alignment horizontal="left"/>
    </xf>
    <xf numFmtId="0" fontId="11" fillId="0" borderId="0" xfId="0" applyFont="1" applyFill="1" applyBorder="1" applyAlignment="1">
      <alignment horizontal="left" wrapText="1"/>
    </xf>
    <xf numFmtId="0" fontId="15" fillId="0" borderId="0" xfId="0" applyFont="1" applyFill="1" applyBorder="1" applyAlignment="1">
      <alignment horizontal="left"/>
    </xf>
    <xf numFmtId="0" fontId="27" fillId="0" borderId="0" xfId="0" applyFont="1" applyAlignment="1">
      <alignment horizontal="left" wrapText="1"/>
    </xf>
    <xf numFmtId="0" fontId="15" fillId="0" borderId="0" xfId="0" applyFont="1" applyAlignment="1">
      <alignment horizontal="left" wrapText="1"/>
    </xf>
    <xf numFmtId="0" fontId="15" fillId="0" borderId="0" xfId="0" applyFont="1" applyFill="1" applyBorder="1" applyAlignment="1">
      <alignment wrapText="1"/>
    </xf>
    <xf numFmtId="0" fontId="15" fillId="0" borderId="0" xfId="0" applyFont="1" applyAlignment="1">
      <alignment wrapText="1"/>
    </xf>
    <xf numFmtId="0" fontId="15" fillId="0" borderId="0" xfId="0" applyFont="1" applyAlignment="1">
      <alignment horizontal="left" vertical="top" wrapText="1"/>
    </xf>
    <xf numFmtId="0" fontId="10" fillId="0" borderId="0" xfId="0" applyFont="1" applyFill="1" applyAlignment="1">
      <alignment horizontal="left"/>
    </xf>
    <xf numFmtId="0" fontId="46" fillId="4" borderId="69" xfId="21" applyFont="1" applyFill="1" applyBorder="1" applyAlignment="1">
      <alignment horizontal="left" wrapText="1"/>
    </xf>
    <xf numFmtId="0" fontId="46" fillId="4" borderId="60" xfId="21" applyFont="1" applyFill="1" applyBorder="1" applyAlignment="1">
      <alignment horizontal="left" wrapText="1"/>
    </xf>
    <xf numFmtId="0" fontId="47" fillId="4" borderId="63" xfId="21" applyFont="1" applyFill="1" applyBorder="1" applyAlignment="1">
      <alignment horizontal="center" wrapText="1"/>
    </xf>
    <xf numFmtId="0" fontId="46" fillId="4" borderId="61" xfId="21" applyFont="1" applyFill="1" applyBorder="1" applyAlignment="1">
      <alignment horizontal="left" wrapText="1"/>
    </xf>
    <xf numFmtId="0" fontId="3" fillId="0" borderId="51" xfId="1" applyFont="1" applyBorder="1" applyAlignment="1">
      <alignment horizontal="left"/>
    </xf>
    <xf numFmtId="0" fontId="3" fillId="0" borderId="55" xfId="1" applyFont="1" applyBorder="1" applyAlignment="1">
      <alignment horizontal="left"/>
    </xf>
    <xf numFmtId="0" fontId="0" fillId="0" borderId="57" xfId="0" applyBorder="1" applyAlignment="1">
      <alignment horizontal="left"/>
    </xf>
    <xf numFmtId="0" fontId="10" fillId="0" borderId="0" xfId="0" applyFont="1" applyAlignment="1">
      <alignment horizontal="left" vertical="center"/>
    </xf>
    <xf numFmtId="0" fontId="55" fillId="0" borderId="0" xfId="0" applyFont="1" applyAlignment="1">
      <alignment horizontal="left" vertical="top" wrapText="1"/>
    </xf>
    <xf numFmtId="0" fontId="2" fillId="0" borderId="45" xfId="0" applyFont="1" applyBorder="1" applyAlignment="1">
      <alignment horizontal="left"/>
    </xf>
    <xf numFmtId="0" fontId="2" fillId="0" borderId="42" xfId="0" applyFont="1" applyBorder="1" applyAlignment="1">
      <alignment horizontal="left"/>
    </xf>
    <xf numFmtId="0" fontId="2" fillId="0" borderId="51" xfId="0" applyFont="1" applyBorder="1" applyAlignment="1">
      <alignment horizontal="left" vertical="top"/>
    </xf>
    <xf numFmtId="0" fontId="2" fillId="0" borderId="57" xfId="0" applyFont="1" applyBorder="1" applyAlignment="1">
      <alignment horizontal="left" vertical="top"/>
    </xf>
    <xf numFmtId="0" fontId="2" fillId="0" borderId="51" xfId="0" applyFont="1" applyBorder="1" applyAlignment="1">
      <alignment horizontal="left"/>
    </xf>
    <xf numFmtId="0" fontId="2" fillId="0" borderId="55" xfId="0" applyFont="1" applyBorder="1" applyAlignment="1">
      <alignment horizontal="left"/>
    </xf>
    <xf numFmtId="0" fontId="0" fillId="0" borderId="66" xfId="0" applyBorder="1" applyAlignment="1">
      <alignment horizontal="center"/>
    </xf>
    <xf numFmtId="0" fontId="0" fillId="0" borderId="37" xfId="0" applyBorder="1" applyAlignment="1">
      <alignment horizontal="center"/>
    </xf>
    <xf numFmtId="0" fontId="0" fillId="0" borderId="66" xfId="0" applyBorder="1" applyAlignment="1">
      <alignment horizontal="left"/>
    </xf>
    <xf numFmtId="0" fontId="0" fillId="0" borderId="37" xfId="0" applyBorder="1" applyAlignment="1">
      <alignment horizontal="left"/>
    </xf>
    <xf numFmtId="0" fontId="0" fillId="0" borderId="59" xfId="0" applyFill="1" applyBorder="1" applyAlignment="1">
      <alignment horizontal="center"/>
    </xf>
    <xf numFmtId="0" fontId="0" fillId="0" borderId="37" xfId="0" applyFill="1" applyBorder="1" applyAlignment="1">
      <alignment horizontal="center" wrapText="1"/>
    </xf>
    <xf numFmtId="0" fontId="0" fillId="0" borderId="61" xfId="0" applyFill="1" applyBorder="1" applyAlignment="1">
      <alignment horizontal="center" wrapText="1"/>
    </xf>
    <xf numFmtId="0" fontId="0" fillId="0" borderId="60" xfId="0" applyBorder="1" applyAlignment="1">
      <alignment horizontal="left"/>
    </xf>
    <xf numFmtId="0" fontId="10" fillId="0" borderId="0" xfId="0" applyFont="1" applyFill="1" applyAlignment="1">
      <alignment horizontal="left" vertical="center"/>
    </xf>
    <xf numFmtId="0" fontId="10" fillId="0" borderId="79" xfId="0" applyFont="1" applyFill="1" applyBorder="1" applyAlignment="1">
      <alignment horizontal="left" vertical="top" wrapText="1"/>
    </xf>
    <xf numFmtId="0" fontId="10" fillId="0" borderId="60" xfId="0" applyFont="1" applyFill="1" applyBorder="1" applyAlignment="1">
      <alignment horizontal="left" vertical="top" wrapText="1"/>
    </xf>
    <xf numFmtId="0" fontId="10" fillId="0" borderId="80" xfId="0" applyFont="1" applyFill="1" applyBorder="1" applyAlignment="1">
      <alignment horizontal="left" vertical="top" wrapText="1"/>
    </xf>
    <xf numFmtId="0" fontId="12" fillId="0" borderId="71" xfId="0" applyFont="1" applyFill="1" applyBorder="1" applyAlignment="1">
      <alignment horizontal="center" wrapText="1"/>
    </xf>
    <xf numFmtId="0" fontId="10" fillId="0" borderId="0" xfId="0" applyFont="1" applyAlignment="1">
      <alignment horizontal="left" vertical="center" wrapText="1"/>
    </xf>
    <xf numFmtId="0" fontId="12" fillId="0" borderId="83" xfId="0" applyFont="1" applyBorder="1" applyAlignment="1">
      <alignment horizontal="left"/>
    </xf>
    <xf numFmtId="0" fontId="12" fillId="0" borderId="81" xfId="0" applyFont="1" applyBorder="1" applyAlignment="1">
      <alignment horizontal="left"/>
    </xf>
    <xf numFmtId="0" fontId="12" fillId="0" borderId="73" xfId="0" applyFont="1" applyBorder="1" applyAlignment="1">
      <alignment horizontal="left"/>
    </xf>
    <xf numFmtId="0" fontId="12" fillId="0" borderId="82" xfId="0" applyFont="1" applyBorder="1" applyAlignment="1">
      <alignment horizontal="left"/>
    </xf>
    <xf numFmtId="0" fontId="12" fillId="0" borderId="72" xfId="0" applyFont="1" applyBorder="1" applyAlignment="1">
      <alignment horizontal="left"/>
    </xf>
    <xf numFmtId="0" fontId="10" fillId="0" borderId="50" xfId="0" applyFont="1" applyBorder="1" applyAlignment="1">
      <alignment horizontal="left" vertical="top"/>
    </xf>
    <xf numFmtId="0" fontId="10" fillId="0" borderId="51" xfId="0" applyFont="1" applyBorder="1" applyAlignment="1">
      <alignment horizontal="left" vertical="top"/>
    </xf>
    <xf numFmtId="0" fontId="15" fillId="0" borderId="0" xfId="0" applyFont="1" applyAlignment="1">
      <alignment horizontal="left" vertical="center" wrapText="1"/>
    </xf>
    <xf numFmtId="0" fontId="10" fillId="0" borderId="21" xfId="0" applyFont="1" applyBorder="1" applyAlignment="1">
      <alignment horizontal="left" vertical="top"/>
    </xf>
    <xf numFmtId="0" fontId="10" fillId="0" borderId="19" xfId="0" applyFont="1" applyBorder="1" applyAlignment="1">
      <alignment horizontal="left" vertical="top"/>
    </xf>
    <xf numFmtId="0" fontId="12" fillId="0" borderId="20" xfId="0" applyFont="1" applyFill="1" applyBorder="1" applyAlignment="1">
      <alignment horizontal="left" vertical="top"/>
    </xf>
    <xf numFmtId="0" fontId="12" fillId="0" borderId="43" xfId="0" applyFont="1" applyFill="1" applyBorder="1" applyAlignment="1">
      <alignment horizontal="left" vertical="top"/>
    </xf>
    <xf numFmtId="0" fontId="12" fillId="0" borderId="0" xfId="0" applyFont="1" applyFill="1" applyBorder="1" applyAlignment="1">
      <alignment horizontal="left" vertical="top"/>
    </xf>
    <xf numFmtId="0" fontId="0" fillId="0" borderId="0" xfId="0" applyFill="1" applyAlignment="1">
      <alignment horizontal="left" vertical="top"/>
    </xf>
    <xf numFmtId="0" fontId="0" fillId="0" borderId="54" xfId="0" applyFill="1" applyBorder="1" applyAlignment="1">
      <alignment horizontal="left" vertical="top"/>
    </xf>
    <xf numFmtId="0" fontId="10" fillId="0" borderId="25" xfId="0" applyFont="1" applyBorder="1" applyAlignment="1">
      <alignment horizontal="left"/>
    </xf>
    <xf numFmtId="0" fontId="10" fillId="0" borderId="27" xfId="0" applyFont="1" applyBorder="1" applyAlignment="1">
      <alignment horizontal="left"/>
    </xf>
    <xf numFmtId="0" fontId="12" fillId="0" borderId="18" xfId="0" applyFont="1" applyBorder="1" applyAlignment="1">
      <alignment horizontal="left" vertical="top"/>
    </xf>
    <xf numFmtId="0" fontId="12" fillId="0" borderId="13" xfId="0" applyFont="1" applyBorder="1" applyAlignment="1">
      <alignment horizontal="left" vertical="top"/>
    </xf>
    <xf numFmtId="0" fontId="0" fillId="0" borderId="0" xfId="0" applyAlignment="1">
      <alignment horizontal="left"/>
    </xf>
    <xf numFmtId="0" fontId="10" fillId="0" borderId="21" xfId="0" applyFont="1" applyBorder="1" applyAlignment="1">
      <alignment horizontal="left"/>
    </xf>
    <xf numFmtId="0" fontId="10" fillId="0" borderId="19" xfId="0" applyFont="1" applyBorder="1" applyAlignment="1">
      <alignment horizontal="left"/>
    </xf>
    <xf numFmtId="0" fontId="10" fillId="0" borderId="0" xfId="0" applyFont="1" applyBorder="1" applyAlignment="1">
      <alignment horizontal="left" vertical="center"/>
    </xf>
    <xf numFmtId="0" fontId="11" fillId="0" borderId="0" xfId="0" applyFont="1" applyAlignment="1">
      <alignment horizontal="left" vertical="center"/>
    </xf>
    <xf numFmtId="0" fontId="12" fillId="4" borderId="0" xfId="0" applyFont="1" applyFill="1" applyBorder="1" applyAlignment="1">
      <alignment horizontal="left" vertical="top" wrapText="1"/>
    </xf>
    <xf numFmtId="0" fontId="10" fillId="0" borderId="68" xfId="0" applyFont="1" applyBorder="1" applyAlignment="1">
      <alignment horizontal="left" vertical="top"/>
    </xf>
    <xf numFmtId="0" fontId="10" fillId="0" borderId="69" xfId="0" applyFont="1"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0" fillId="4" borderId="0" xfId="0" applyFont="1" applyFill="1" applyBorder="1" applyAlignment="1">
      <alignment horizontal="left" vertical="top"/>
    </xf>
    <xf numFmtId="0" fontId="24" fillId="0" borderId="9" xfId="0" applyFont="1" applyBorder="1"/>
    <xf numFmtId="0" fontId="24" fillId="0" borderId="10" xfId="0" applyFont="1" applyBorder="1"/>
    <xf numFmtId="0" fontId="63" fillId="0" borderId="68" xfId="0" applyFont="1" applyBorder="1"/>
    <xf numFmtId="0" fontId="63" fillId="0" borderId="69" xfId="0" applyFont="1" applyBorder="1"/>
    <xf numFmtId="0" fontId="10" fillId="0" borderId="60" xfId="0" applyFont="1" applyBorder="1" applyAlignment="1">
      <alignment horizontal="left" vertical="top"/>
    </xf>
    <xf numFmtId="0" fontId="12" fillId="0" borderId="0" xfId="0" applyFont="1" applyBorder="1" applyAlignment="1">
      <alignment horizontal="left" vertical="top" wrapText="1"/>
    </xf>
    <xf numFmtId="0" fontId="10" fillId="0" borderId="69" xfId="0" applyFont="1" applyBorder="1" applyAlignment="1">
      <alignment horizontal="left" vertical="top" wrapText="1"/>
    </xf>
    <xf numFmtId="0" fontId="10" fillId="0" borderId="60" xfId="0" applyFont="1" applyBorder="1" applyAlignment="1">
      <alignment horizontal="left" vertical="top" wrapText="1"/>
    </xf>
    <xf numFmtId="0" fontId="10" fillId="0" borderId="61" xfId="0" applyFont="1" applyBorder="1" applyAlignment="1">
      <alignment horizontal="left" vertical="top" wrapText="1"/>
    </xf>
    <xf numFmtId="0" fontId="10" fillId="0" borderId="69" xfId="0" applyFont="1" applyFill="1" applyBorder="1" applyAlignment="1">
      <alignment horizontal="left" vertical="top"/>
    </xf>
    <xf numFmtId="0" fontId="10" fillId="0" borderId="60" xfId="0" applyFont="1" applyFill="1" applyBorder="1" applyAlignment="1">
      <alignment horizontal="left" vertical="top"/>
    </xf>
    <xf numFmtId="0" fontId="12" fillId="0" borderId="16" xfId="0" applyFont="1" applyBorder="1" applyAlignment="1">
      <alignment horizontal="left" vertical="top" wrapText="1"/>
    </xf>
    <xf numFmtId="0" fontId="10" fillId="0" borderId="68" xfId="0" applyFont="1" applyBorder="1" applyAlignment="1">
      <alignment horizontal="left" vertical="top" wrapText="1"/>
    </xf>
    <xf numFmtId="0" fontId="28" fillId="0" borderId="0" xfId="0" applyFont="1" applyAlignment="1">
      <alignment horizontal="left" vertical="top"/>
    </xf>
    <xf numFmtId="3" fontId="0" fillId="0" borderId="59" xfId="0" applyNumberFormat="1" applyFill="1" applyBorder="1" applyProtection="1"/>
    <xf numFmtId="3" fontId="0" fillId="0" borderId="59" xfId="0" applyNumberFormat="1" applyFill="1" applyBorder="1" applyAlignment="1" applyProtection="1">
      <alignment horizontal="right"/>
    </xf>
  </cellXfs>
  <cellStyles count="32">
    <cellStyle name="Collegamento ipertestuale" xfId="14" builtinId="8"/>
    <cellStyle name="Collegamento ipertestuale 2" xfId="7"/>
    <cellStyle name="Collegamento ipertestuale 3" xfId="9"/>
    <cellStyle name="Migliaia 2" xfId="6"/>
    <cellStyle name="Migliaia 2 2" xfId="25"/>
    <cellStyle name="Migliaia 3" xfId="16"/>
    <cellStyle name="Migliaia 3 2" xfId="27"/>
    <cellStyle name="Migliaia 4" xfId="17"/>
    <cellStyle name="Migliaia 4 2" xfId="28"/>
    <cellStyle name="Migliaia 5" xfId="18"/>
    <cellStyle name="Migliaia 5 2" xfId="29"/>
    <cellStyle name="Migliaia 6" xfId="20"/>
    <cellStyle name="Migliaia 6 2" xfId="30"/>
    <cellStyle name="Normal 2" xfId="11"/>
    <cellStyle name="Normal 3" xfId="12"/>
    <cellStyle name="Normale" xfId="0" builtinId="0"/>
    <cellStyle name="Normale 2" xfId="2"/>
    <cellStyle name="Normale 2 2" xfId="22"/>
    <cellStyle name="Normale 3" xfId="5"/>
    <cellStyle name="Normale 4" xfId="10"/>
    <cellStyle name="Normale 5" xfId="15"/>
    <cellStyle name="Normale 5 2" xfId="26"/>
    <cellStyle name="Normale 6" xfId="21"/>
    <cellStyle name="Normale 7" xfId="23"/>
    <cellStyle name="Normale_C1.2" xfId="31"/>
    <cellStyle name="Normale_c6.6" xfId="19"/>
    <cellStyle name="Normale_Foglio1" xfId="13"/>
    <cellStyle name="Normale_Foglio4" xfId="1"/>
    <cellStyle name="Percentuale" xfId="3" builtinId="5"/>
    <cellStyle name="Percentuale 2" xfId="24"/>
    <cellStyle name="Standard 2" xfId="4"/>
    <cellStyle name="Standard_2010" xfId="8"/>
  </cellStyles>
  <dxfs count="0"/>
  <tableStyles count="0" defaultTableStyle="TableStyleMedium2" defaultPivotStyle="PivotStyleLight16"/>
  <colors>
    <mruColors>
      <color rgb="FF8AB5E1"/>
      <color rgb="FFF9E488"/>
      <color rgb="FFB1599E"/>
      <color rgb="FF8DC2BC"/>
      <color rgb="FFF6CA35"/>
      <color rgb="FF6E8CB6"/>
      <color rgb="FFFFFFFF"/>
      <color rgb="FFABA15C"/>
      <color rgb="FF3F4583"/>
      <color rgb="FFFAEB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4.xml"/><Relationship Id="rId1" Type="http://schemas.microsoft.com/office/2011/relationships/chartStyle" Target="style1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29.xml"/><Relationship Id="rId1" Type="http://schemas.microsoft.com/office/2011/relationships/chartStyle" Target="style29.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200"/>
              <a:t>Speranza di vita alla nascita, secondo il sesso, in Svizzera e in Ticino, dal 1981/1982</a:t>
            </a:r>
          </a:p>
        </c:rich>
      </c:tx>
      <c:layout>
        <c:manualLayout>
          <c:xMode val="edge"/>
          <c:yMode val="edge"/>
          <c:x val="2.9060581517552347E-2"/>
          <c:y val="2.5362318840579712E-2"/>
        </c:manualLayout>
      </c:layout>
      <c:overlay val="0"/>
    </c:title>
    <c:autoTitleDeleted val="0"/>
    <c:plotArea>
      <c:layout>
        <c:manualLayout>
          <c:layoutTarget val="inner"/>
          <c:xMode val="edge"/>
          <c:yMode val="edge"/>
          <c:x val="9.1657997742992825E-2"/>
          <c:y val="0.11837997973025649"/>
          <c:w val="0.67645219485697372"/>
          <c:h val="0.62809880200618484"/>
        </c:manualLayout>
      </c:layout>
      <c:lineChart>
        <c:grouping val="standard"/>
        <c:varyColors val="0"/>
        <c:ser>
          <c:idx val="0"/>
          <c:order val="0"/>
          <c:tx>
            <c:strRef>
              <c:f>'C1.1a'!$B$3:$B$4</c:f>
              <c:strCache>
                <c:ptCount val="2"/>
                <c:pt idx="0">
                  <c:v>Svizzera</c:v>
                </c:pt>
                <c:pt idx="1">
                  <c:v>Uomini</c:v>
                </c:pt>
              </c:strCache>
            </c:strRef>
          </c:tx>
          <c:spPr>
            <a:ln>
              <a:solidFill>
                <a:srgbClr val="F6CA35"/>
              </a:solidFill>
            </a:ln>
          </c:spPr>
          <c:marker>
            <c:symbol val="none"/>
          </c:marker>
          <c:cat>
            <c:strRef>
              <c:f>'C1.1a'!$A$6:$A$46</c:f>
              <c:strCache>
                <c:ptCount val="41"/>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pt idx="40">
                  <c:v>2021/2022</c:v>
                </c:pt>
              </c:strCache>
            </c:strRef>
          </c:cat>
          <c:val>
            <c:numRef>
              <c:f>'C1.1a'!$B$6:$B$46</c:f>
              <c:numCache>
                <c:formatCode>#,##0.0</c:formatCode>
                <c:ptCount val="41"/>
                <c:pt idx="0">
                  <c:v>72.598082912695389</c:v>
                </c:pt>
                <c:pt idx="1">
                  <c:v>72.731565886302846</c:v>
                </c:pt>
                <c:pt idx="2">
                  <c:v>72.991866208760143</c:v>
                </c:pt>
                <c:pt idx="3">
                  <c:v>73.402519681155809</c:v>
                </c:pt>
                <c:pt idx="4" formatCode="0.0">
                  <c:v>73.564704246434275</c:v>
                </c:pt>
                <c:pt idx="5">
                  <c:v>73.780310752431205</c:v>
                </c:pt>
                <c:pt idx="6">
                  <c:v>73.892509922603011</c:v>
                </c:pt>
                <c:pt idx="7">
                  <c:v>73.973466050523285</c:v>
                </c:pt>
                <c:pt idx="8">
                  <c:v>74.000175910529336</c:v>
                </c:pt>
                <c:pt idx="9">
                  <c:v>74.027944205446687</c:v>
                </c:pt>
                <c:pt idx="10">
                  <c:v>74.285701125495166</c:v>
                </c:pt>
                <c:pt idx="11">
                  <c:v>74.668202822686553</c:v>
                </c:pt>
                <c:pt idx="12">
                  <c:v>75.015472550993323</c:v>
                </c:pt>
                <c:pt idx="13">
                  <c:v>75.219390195538494</c:v>
                </c:pt>
                <c:pt idx="14">
                  <c:v>75.621729719485543</c:v>
                </c:pt>
                <c:pt idx="15">
                  <c:v>76.090506052916425</c:v>
                </c:pt>
                <c:pt idx="16">
                  <c:v>76.268035912376604</c:v>
                </c:pt>
                <c:pt idx="17">
                  <c:v>76.532178355760365</c:v>
                </c:pt>
                <c:pt idx="18">
                  <c:v>76.852435450731718</c:v>
                </c:pt>
                <c:pt idx="19">
                  <c:v>77.14948437490257</c:v>
                </c:pt>
                <c:pt idx="20">
                  <c:v>77.616782130691192</c:v>
                </c:pt>
                <c:pt idx="21">
                  <c:v>77.872863041627753</c:v>
                </c:pt>
                <c:pt idx="22">
                  <c:v>78.235317359165023</c:v>
                </c:pt>
                <c:pt idx="23">
                  <c:v>78.602027330268868</c:v>
                </c:pt>
                <c:pt idx="24">
                  <c:v>78.880853587208748</c:v>
                </c:pt>
                <c:pt idx="25">
                  <c:v>79.233658612279001</c:v>
                </c:pt>
                <c:pt idx="26">
                  <c:v>79.526449268742169</c:v>
                </c:pt>
                <c:pt idx="27">
                  <c:v>79.716053390037985</c:v>
                </c:pt>
                <c:pt idx="28">
                  <c:v>79.944741517712345</c:v>
                </c:pt>
                <c:pt idx="29">
                  <c:v>80.163554720564292</c:v>
                </c:pt>
                <c:pt idx="30">
                  <c:v>80.392525760952168</c:v>
                </c:pt>
                <c:pt idx="31">
                  <c:v>80.499492655797667</c:v>
                </c:pt>
                <c:pt idx="32">
                  <c:v>80.727969600380476</c:v>
                </c:pt>
                <c:pt idx="33">
                  <c:v>80.818161265783544</c:v>
                </c:pt>
                <c:pt idx="34">
                  <c:v>81.095346789376109</c:v>
                </c:pt>
                <c:pt idx="35">
                  <c:v>81.444781510236382</c:v>
                </c:pt>
                <c:pt idx="36">
                  <c:v>81.510535898867715</c:v>
                </c:pt>
                <c:pt idx="37">
                  <c:v>81.767933058662962</c:v>
                </c:pt>
                <c:pt idx="38">
                  <c:v>81.41977285411285</c:v>
                </c:pt>
                <c:pt idx="39">
                  <c:v>81.3</c:v>
                </c:pt>
                <c:pt idx="40">
                  <c:v>81.599999999999994</c:v>
                </c:pt>
              </c:numCache>
            </c:numRef>
          </c:val>
          <c:smooth val="0"/>
          <c:extLst>
            <c:ext xmlns:c16="http://schemas.microsoft.com/office/drawing/2014/chart" uri="{C3380CC4-5D6E-409C-BE32-E72D297353CC}">
              <c16:uniqueId val="{00000000-9276-4ABD-B2C8-44925A0BCB60}"/>
            </c:ext>
          </c:extLst>
        </c:ser>
        <c:ser>
          <c:idx val="1"/>
          <c:order val="1"/>
          <c:tx>
            <c:strRef>
              <c:f>'C1.1a'!$C$3:$C$4</c:f>
              <c:strCache>
                <c:ptCount val="2"/>
                <c:pt idx="0">
                  <c:v>Svizzera</c:v>
                </c:pt>
                <c:pt idx="1">
                  <c:v>Donne</c:v>
                </c:pt>
              </c:strCache>
            </c:strRef>
          </c:tx>
          <c:spPr>
            <a:ln>
              <a:solidFill>
                <a:srgbClr val="6E8CB6"/>
              </a:solidFill>
            </a:ln>
          </c:spPr>
          <c:marker>
            <c:symbol val="none"/>
          </c:marker>
          <c:cat>
            <c:strRef>
              <c:f>'C1.1a'!$A$6:$A$46</c:f>
              <c:strCache>
                <c:ptCount val="41"/>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pt idx="40">
                  <c:v>2021/2022</c:v>
                </c:pt>
              </c:strCache>
            </c:strRef>
          </c:cat>
          <c:val>
            <c:numRef>
              <c:f>'C1.1a'!$C$6:$C$46</c:f>
              <c:numCache>
                <c:formatCode>#,##0.0</c:formatCode>
                <c:ptCount val="41"/>
                <c:pt idx="0">
                  <c:v>79.284795418946857</c:v>
                </c:pt>
                <c:pt idx="1">
                  <c:v>79.497791993851337</c:v>
                </c:pt>
                <c:pt idx="2">
                  <c:v>79.778495662324602</c:v>
                </c:pt>
                <c:pt idx="3">
                  <c:v>80.095775886282425</c:v>
                </c:pt>
                <c:pt idx="4" formatCode="0.0">
                  <c:v>80.241882036169159</c:v>
                </c:pt>
                <c:pt idx="5">
                  <c:v>80.499128039627408</c:v>
                </c:pt>
                <c:pt idx="6">
                  <c:v>80.718866943811037</c:v>
                </c:pt>
                <c:pt idx="7">
                  <c:v>80.842267681140441</c:v>
                </c:pt>
                <c:pt idx="8">
                  <c:v>80.833519927961817</c:v>
                </c:pt>
                <c:pt idx="9">
                  <c:v>80.914926616668964</c:v>
                </c:pt>
                <c:pt idx="10">
                  <c:v>81.241285850858844</c:v>
                </c:pt>
                <c:pt idx="11">
                  <c:v>81.390899935794337</c:v>
                </c:pt>
                <c:pt idx="12">
                  <c:v>81.578753278171334</c:v>
                </c:pt>
                <c:pt idx="13">
                  <c:v>81.718270228812173</c:v>
                </c:pt>
                <c:pt idx="14">
                  <c:v>81.861277142313583</c:v>
                </c:pt>
                <c:pt idx="15">
                  <c:v>82.022808189098356</c:v>
                </c:pt>
                <c:pt idx="16">
                  <c:v>82.242878851697611</c:v>
                </c:pt>
                <c:pt idx="17">
                  <c:v>82.483931960242359</c:v>
                </c:pt>
                <c:pt idx="18">
                  <c:v>82.52863060844841</c:v>
                </c:pt>
                <c:pt idx="19">
                  <c:v>82.778615274521655</c:v>
                </c:pt>
                <c:pt idx="20">
                  <c:v>83.065825779525611</c:v>
                </c:pt>
                <c:pt idx="21">
                  <c:v>83.069246597817695</c:v>
                </c:pt>
                <c:pt idx="22">
                  <c:v>83.341615116468446</c:v>
                </c:pt>
                <c:pt idx="23">
                  <c:v>83.715173684707494</c:v>
                </c:pt>
                <c:pt idx="24">
                  <c:v>83.898288971171667</c:v>
                </c:pt>
                <c:pt idx="25">
                  <c:v>84.06575496332708</c:v>
                </c:pt>
                <c:pt idx="26">
                  <c:v>84.23068415112553</c:v>
                </c:pt>
                <c:pt idx="27">
                  <c:v>84.343613120089827</c:v>
                </c:pt>
                <c:pt idx="28">
                  <c:v>84.449997408948718</c:v>
                </c:pt>
                <c:pt idx="29">
                  <c:v>84.521595868662288</c:v>
                </c:pt>
                <c:pt idx="30">
                  <c:v>84.648966736467898</c:v>
                </c:pt>
                <c:pt idx="31">
                  <c:v>84.668678330444237</c:v>
                </c:pt>
                <c:pt idx="32">
                  <c:v>84.905930453284242</c:v>
                </c:pt>
                <c:pt idx="33">
                  <c:v>84.979476146688896</c:v>
                </c:pt>
                <c:pt idx="34">
                  <c:v>85.022263011975795</c:v>
                </c:pt>
                <c:pt idx="35">
                  <c:v>85.281302830336827</c:v>
                </c:pt>
                <c:pt idx="36">
                  <c:v>85.356032798365447</c:v>
                </c:pt>
                <c:pt idx="37">
                  <c:v>85.46356640051431</c:v>
                </c:pt>
                <c:pt idx="38">
                  <c:v>85.30024374460821</c:v>
                </c:pt>
                <c:pt idx="39">
                  <c:v>85.3</c:v>
                </c:pt>
                <c:pt idx="40">
                  <c:v>85.5</c:v>
                </c:pt>
              </c:numCache>
            </c:numRef>
          </c:val>
          <c:smooth val="0"/>
          <c:extLst>
            <c:ext xmlns:c16="http://schemas.microsoft.com/office/drawing/2014/chart" uri="{C3380CC4-5D6E-409C-BE32-E72D297353CC}">
              <c16:uniqueId val="{00000001-9276-4ABD-B2C8-44925A0BCB60}"/>
            </c:ext>
          </c:extLst>
        </c:ser>
        <c:ser>
          <c:idx val="2"/>
          <c:order val="2"/>
          <c:tx>
            <c:strRef>
              <c:f>'C1.1a'!$D$3:$D$4</c:f>
              <c:strCache>
                <c:ptCount val="2"/>
                <c:pt idx="0">
                  <c:v>Ticino</c:v>
                </c:pt>
                <c:pt idx="1">
                  <c:v>Uomini</c:v>
                </c:pt>
              </c:strCache>
            </c:strRef>
          </c:tx>
          <c:spPr>
            <a:ln>
              <a:solidFill>
                <a:srgbClr val="ABA15C"/>
              </a:solidFill>
              <a:prstDash val="solid"/>
            </a:ln>
          </c:spPr>
          <c:marker>
            <c:symbol val="none"/>
          </c:marker>
          <c:cat>
            <c:strRef>
              <c:f>'C1.1a'!$A$6:$A$46</c:f>
              <c:strCache>
                <c:ptCount val="41"/>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pt idx="40">
                  <c:v>2021/2022</c:v>
                </c:pt>
              </c:strCache>
            </c:strRef>
          </c:cat>
          <c:val>
            <c:numRef>
              <c:f>'C1.1a'!$D$6:$D$46</c:f>
              <c:numCache>
                <c:formatCode>#,##0.0</c:formatCode>
                <c:ptCount val="41"/>
                <c:pt idx="0">
                  <c:v>72.225123920059374</c:v>
                </c:pt>
                <c:pt idx="1">
                  <c:v>73.086365981010331</c:v>
                </c:pt>
                <c:pt idx="2">
                  <c:v>73.215582295900973</c:v>
                </c:pt>
                <c:pt idx="3">
                  <c:v>73.538610347390474</c:v>
                </c:pt>
                <c:pt idx="4" formatCode="0.0">
                  <c:v>74.202442464171625</c:v>
                </c:pt>
                <c:pt idx="5">
                  <c:v>74.169209279686967</c:v>
                </c:pt>
                <c:pt idx="6">
                  <c:v>74.342073939235433</c:v>
                </c:pt>
                <c:pt idx="7">
                  <c:v>74.621898453092584</c:v>
                </c:pt>
                <c:pt idx="8">
                  <c:v>74.809405984212859</c:v>
                </c:pt>
                <c:pt idx="9">
                  <c:v>74.782424754797887</c:v>
                </c:pt>
                <c:pt idx="10">
                  <c:v>74.677247954841604</c:v>
                </c:pt>
                <c:pt idx="11">
                  <c:v>75.032247502479692</c:v>
                </c:pt>
                <c:pt idx="12">
                  <c:v>75.31906429121851</c:v>
                </c:pt>
                <c:pt idx="13">
                  <c:v>75.39805371524686</c:v>
                </c:pt>
                <c:pt idx="14">
                  <c:v>75.843375040072772</c:v>
                </c:pt>
                <c:pt idx="15">
                  <c:v>76.404279488994746</c:v>
                </c:pt>
                <c:pt idx="16">
                  <c:v>76.654528131479182</c:v>
                </c:pt>
                <c:pt idx="17">
                  <c:v>77.075438425333061</c:v>
                </c:pt>
                <c:pt idx="18">
                  <c:v>77.278292779431467</c:v>
                </c:pt>
                <c:pt idx="19">
                  <c:v>77.346663831823179</c:v>
                </c:pt>
                <c:pt idx="20">
                  <c:v>77.655157639221557</c:v>
                </c:pt>
                <c:pt idx="21">
                  <c:v>78.416195698867483</c:v>
                </c:pt>
                <c:pt idx="22">
                  <c:v>79.010978058486529</c:v>
                </c:pt>
                <c:pt idx="23">
                  <c:v>79.086807459305689</c:v>
                </c:pt>
                <c:pt idx="24">
                  <c:v>79.329050585220799</c:v>
                </c:pt>
                <c:pt idx="25">
                  <c:v>79.654932422479504</c:v>
                </c:pt>
                <c:pt idx="26">
                  <c:v>80.103087429320496</c:v>
                </c:pt>
                <c:pt idx="27">
                  <c:v>80.436696115456144</c:v>
                </c:pt>
                <c:pt idx="28">
                  <c:v>80.500159375377464</c:v>
                </c:pt>
                <c:pt idx="29">
                  <c:v>80.729376649060839</c:v>
                </c:pt>
                <c:pt idx="30">
                  <c:v>81.178281587139082</c:v>
                </c:pt>
                <c:pt idx="31">
                  <c:v>81.049954988336069</c:v>
                </c:pt>
                <c:pt idx="32">
                  <c:v>81.235211895710535</c:v>
                </c:pt>
                <c:pt idx="33">
                  <c:v>81.461977491193096</c:v>
                </c:pt>
                <c:pt idx="34">
                  <c:v>81.83822808780856</c:v>
                </c:pt>
                <c:pt idx="35">
                  <c:v>82.118768191606208</c:v>
                </c:pt>
                <c:pt idx="36">
                  <c:v>82.210617558506243</c:v>
                </c:pt>
                <c:pt idx="37">
                  <c:v>82.683550183082957</c:v>
                </c:pt>
                <c:pt idx="38">
                  <c:v>81.485386221573251</c:v>
                </c:pt>
                <c:pt idx="39">
                  <c:v>81.400000000000006</c:v>
                </c:pt>
                <c:pt idx="40">
                  <c:v>82.3</c:v>
                </c:pt>
              </c:numCache>
            </c:numRef>
          </c:val>
          <c:smooth val="0"/>
          <c:extLst>
            <c:ext xmlns:c16="http://schemas.microsoft.com/office/drawing/2014/chart" uri="{C3380CC4-5D6E-409C-BE32-E72D297353CC}">
              <c16:uniqueId val="{00000002-9276-4ABD-B2C8-44925A0BCB60}"/>
            </c:ext>
          </c:extLst>
        </c:ser>
        <c:ser>
          <c:idx val="3"/>
          <c:order val="3"/>
          <c:tx>
            <c:strRef>
              <c:f>'C1.1a'!$E$3:$E$4</c:f>
              <c:strCache>
                <c:ptCount val="2"/>
                <c:pt idx="0">
                  <c:v>Ticino</c:v>
                </c:pt>
                <c:pt idx="1">
                  <c:v>Donne</c:v>
                </c:pt>
              </c:strCache>
            </c:strRef>
          </c:tx>
          <c:spPr>
            <a:ln>
              <a:solidFill>
                <a:srgbClr val="3F4583"/>
              </a:solidFill>
              <a:prstDash val="solid"/>
            </a:ln>
          </c:spPr>
          <c:marker>
            <c:symbol val="none"/>
          </c:marker>
          <c:cat>
            <c:strRef>
              <c:f>'C1.1a'!$A$6:$A$46</c:f>
              <c:strCache>
                <c:ptCount val="41"/>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pt idx="40">
                  <c:v>2021/2022</c:v>
                </c:pt>
              </c:strCache>
            </c:strRef>
          </c:cat>
          <c:val>
            <c:numRef>
              <c:f>'C1.1a'!$E$6:$E$46</c:f>
              <c:numCache>
                <c:formatCode>#,##0.0</c:formatCode>
                <c:ptCount val="41"/>
                <c:pt idx="0">
                  <c:v>79.664321149342385</c:v>
                </c:pt>
                <c:pt idx="1">
                  <c:v>80.346865750335525</c:v>
                </c:pt>
                <c:pt idx="2">
                  <c:v>80.713338553942293</c:v>
                </c:pt>
                <c:pt idx="3">
                  <c:v>81.068754723869205</c:v>
                </c:pt>
                <c:pt idx="4" formatCode="0.0">
                  <c:v>81.172473508495443</c:v>
                </c:pt>
                <c:pt idx="5">
                  <c:v>81.301549525712858</c:v>
                </c:pt>
                <c:pt idx="6">
                  <c:v>81.376529043730514</c:v>
                </c:pt>
                <c:pt idx="7">
                  <c:v>81.347694917178359</c:v>
                </c:pt>
                <c:pt idx="8">
                  <c:v>81.664134347632981</c:v>
                </c:pt>
                <c:pt idx="9">
                  <c:v>81.728458162309039</c:v>
                </c:pt>
                <c:pt idx="10">
                  <c:v>81.855004508677325</c:v>
                </c:pt>
                <c:pt idx="11">
                  <c:v>82.128407869229534</c:v>
                </c:pt>
                <c:pt idx="12">
                  <c:v>82.445049379140698</c:v>
                </c:pt>
                <c:pt idx="13">
                  <c:v>82.886517977614218</c:v>
                </c:pt>
                <c:pt idx="14">
                  <c:v>82.955089620795007</c:v>
                </c:pt>
                <c:pt idx="15">
                  <c:v>82.714510116340293</c:v>
                </c:pt>
                <c:pt idx="16">
                  <c:v>83.234599214627181</c:v>
                </c:pt>
                <c:pt idx="17">
                  <c:v>83.71563656647858</c:v>
                </c:pt>
                <c:pt idx="18">
                  <c:v>83.968179388369322</c:v>
                </c:pt>
                <c:pt idx="19">
                  <c:v>84.24812316478129</c:v>
                </c:pt>
                <c:pt idx="20">
                  <c:v>84.324640058420798</c:v>
                </c:pt>
                <c:pt idx="21">
                  <c:v>84.113545655669839</c:v>
                </c:pt>
                <c:pt idx="22">
                  <c:v>84.473786867179896</c:v>
                </c:pt>
                <c:pt idx="23">
                  <c:v>84.888867625348013</c:v>
                </c:pt>
                <c:pt idx="24">
                  <c:v>84.851980957192382</c:v>
                </c:pt>
                <c:pt idx="25">
                  <c:v>85.238641851178073</c:v>
                </c:pt>
                <c:pt idx="26">
                  <c:v>85.781626086208149</c:v>
                </c:pt>
                <c:pt idx="27">
                  <c:v>85.792079713660897</c:v>
                </c:pt>
                <c:pt idx="28">
                  <c:v>85.477163702893122</c:v>
                </c:pt>
                <c:pt idx="29">
                  <c:v>85.365314684813939</c:v>
                </c:pt>
                <c:pt idx="30">
                  <c:v>85.553369055143918</c:v>
                </c:pt>
                <c:pt idx="31">
                  <c:v>85.674013869657784</c:v>
                </c:pt>
                <c:pt idx="32">
                  <c:v>86.15177346417471</c:v>
                </c:pt>
                <c:pt idx="33">
                  <c:v>85.889541187983525</c:v>
                </c:pt>
                <c:pt idx="34">
                  <c:v>85.831340804517083</c:v>
                </c:pt>
                <c:pt idx="35">
                  <c:v>86.283491926175401</c:v>
                </c:pt>
                <c:pt idx="36">
                  <c:v>86.411070578405642</c:v>
                </c:pt>
                <c:pt idx="37">
                  <c:v>86.519073051248881</c:v>
                </c:pt>
                <c:pt idx="38">
                  <c:v>85.84020274553616</c:v>
                </c:pt>
                <c:pt idx="39">
                  <c:v>86</c:v>
                </c:pt>
                <c:pt idx="40">
                  <c:v>86.6</c:v>
                </c:pt>
              </c:numCache>
            </c:numRef>
          </c:val>
          <c:smooth val="0"/>
          <c:extLst>
            <c:ext xmlns:c16="http://schemas.microsoft.com/office/drawing/2014/chart" uri="{C3380CC4-5D6E-409C-BE32-E72D297353CC}">
              <c16:uniqueId val="{00000003-9276-4ABD-B2C8-44925A0BCB60}"/>
            </c:ext>
          </c:extLst>
        </c:ser>
        <c:dLbls>
          <c:showLegendKey val="0"/>
          <c:showVal val="0"/>
          <c:showCatName val="0"/>
          <c:showSerName val="0"/>
          <c:showPercent val="0"/>
          <c:showBubbleSize val="0"/>
        </c:dLbls>
        <c:smooth val="0"/>
        <c:axId val="119405184"/>
        <c:axId val="120607104"/>
      </c:lineChart>
      <c:catAx>
        <c:axId val="119405184"/>
        <c:scaling>
          <c:orientation val="minMax"/>
        </c:scaling>
        <c:delete val="0"/>
        <c:axPos val="b"/>
        <c:numFmt formatCode="General" sourceLinked="0"/>
        <c:majorTickMark val="out"/>
        <c:minorTickMark val="none"/>
        <c:tickLblPos val="nextTo"/>
        <c:txPr>
          <a:bodyPr rot="-5400000" vert="horz"/>
          <a:lstStyle/>
          <a:p>
            <a:pPr>
              <a:defRPr sz="900"/>
            </a:pPr>
            <a:endParaRPr lang="it-CH"/>
          </a:p>
        </c:txPr>
        <c:crossAx val="120607104"/>
        <c:crosses val="autoZero"/>
        <c:auto val="1"/>
        <c:lblAlgn val="ctr"/>
        <c:lblOffset val="100"/>
        <c:noMultiLvlLbl val="0"/>
      </c:catAx>
      <c:valAx>
        <c:axId val="120607104"/>
        <c:scaling>
          <c:orientation val="minMax"/>
        </c:scaling>
        <c:delete val="0"/>
        <c:axPos val="l"/>
        <c:majorGridlines/>
        <c:numFmt formatCode="#,##0.0" sourceLinked="1"/>
        <c:majorTickMark val="out"/>
        <c:minorTickMark val="none"/>
        <c:tickLblPos val="nextTo"/>
        <c:crossAx val="11940518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it-CH" sz="1100" b="1"/>
              <a:t>Persone</a:t>
            </a:r>
            <a:r>
              <a:rPr lang="it-CH" sz="1100" b="1" baseline="0"/>
              <a:t> o</a:t>
            </a:r>
            <a:r>
              <a:rPr lang="it-CH" sz="1100" b="1"/>
              <a:t>ccupate* esposte a rischi psicosociali sul posto di lavoro (in %), in Ticino, nel 2017</a:t>
            </a:r>
          </a:p>
        </c:rich>
      </c:tx>
      <c:layout>
        <c:manualLayout>
          <c:xMode val="edge"/>
          <c:yMode val="edge"/>
          <c:x val="1.2748408505131731E-3"/>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48369719651127424"/>
          <c:y val="0.12456759026028548"/>
          <c:w val="0.47276985098957003"/>
          <c:h val="0.67367460679505753"/>
        </c:manualLayout>
      </c:layout>
      <c:barChart>
        <c:barDir val="bar"/>
        <c:grouping val="clustered"/>
        <c:varyColors val="0"/>
        <c:ser>
          <c:idx val="0"/>
          <c:order val="0"/>
          <c:tx>
            <c:strRef>
              <c:f>'C2.6'!$B$3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'C2.6'!$A$5:$A$14</c:f>
              <c:strCache>
                <c:ptCount val="10"/>
                <c:pt idx="0">
                  <c:v>Pieno sfruttamento delle proprie capacità (mai o raramente)</c:v>
                </c:pt>
                <c:pt idx="1">
                  <c:v>Discriminazione o violenza (ultimi 12 mesi)</c:v>
                </c:pt>
                <c:pt idx="2">
                  <c:v>Poca libertà di decisione (da qualche volta a sempre)</c:v>
                </c:pt>
                <c:pt idx="3">
                  <c:v>Paura di perdere il lavoro (molto o abbastanza)</c:v>
                </c:pt>
                <c:pt idx="4">
                  <c:v>Compiti contrari ai propri valori (da qualche volta a sempre)</c:v>
                </c:pt>
                <c:pt idx="5">
                  <c:v>Nascondere i propri sentimenti (da qualche volta a sempre)</c:v>
                </c:pt>
                <c:pt idx="6">
                  <c:v>Tensioni con le persone (da qualche volta a sempre)</c:v>
                </c:pt>
                <c:pt idx="7">
                  <c:v>Difficoltà a conciliare lavoro e famiglia (da qualche volta a sempre)</c:v>
                </c:pt>
                <c:pt idx="8">
                  <c:v>Stress (da qualche volta a sempre)</c:v>
                </c:pt>
                <c:pt idx="9">
                  <c:v>Ritmi serrati (circa un quarto del tempo o più)</c:v>
                </c:pt>
              </c:strCache>
            </c:strRef>
          </c:cat>
          <c:val>
            <c:numRef>
              <c:f>'C2.6'!$B$5:$B$14</c:f>
              <c:numCache>
                <c:formatCode>0.0</c:formatCode>
                <c:ptCount val="10"/>
                <c:pt idx="0">
                  <c:v>4.4761828077108001</c:v>
                </c:pt>
                <c:pt idx="1">
                  <c:v>6.5860680256425965</c:v>
                </c:pt>
                <c:pt idx="2">
                  <c:v>27.387423698435427</c:v>
                </c:pt>
                <c:pt idx="3">
                  <c:v>25.493978368035435</c:v>
                </c:pt>
                <c:pt idx="4">
                  <c:v>20.276604045463586</c:v>
                </c:pt>
                <c:pt idx="5">
                  <c:v>40.348775693166246</c:v>
                </c:pt>
                <c:pt idx="6">
                  <c:v>35.406403156459248</c:v>
                </c:pt>
                <c:pt idx="7">
                  <c:v>46.097401945462906</c:v>
                </c:pt>
                <c:pt idx="8">
                  <c:v>61.677214747267989</c:v>
                </c:pt>
                <c:pt idx="9">
                  <c:v>89.563163692779483</c:v>
                </c:pt>
              </c:numCache>
            </c:numRef>
          </c:val>
          <c:extLst>
            <c:ext xmlns:c16="http://schemas.microsoft.com/office/drawing/2014/chart" uri="{C3380CC4-5D6E-409C-BE32-E72D297353CC}">
              <c16:uniqueId val="{00000000-6AC4-4125-854E-DF1974059266}"/>
            </c:ext>
          </c:extLst>
        </c:ser>
        <c:ser>
          <c:idx val="1"/>
          <c:order val="1"/>
          <c:tx>
            <c:strRef>
              <c:f>'C2.6'!$C$3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'C2.6'!$A$5:$A$14</c:f>
              <c:strCache>
                <c:ptCount val="10"/>
                <c:pt idx="0">
                  <c:v>Pieno sfruttamento delle proprie capacità (mai o raramente)</c:v>
                </c:pt>
                <c:pt idx="1">
                  <c:v>Discriminazione o violenza (ultimi 12 mesi)</c:v>
                </c:pt>
                <c:pt idx="2">
                  <c:v>Poca libertà di decisione (da qualche volta a sempre)</c:v>
                </c:pt>
                <c:pt idx="3">
                  <c:v>Paura di perdere il lavoro (molto o abbastanza)</c:v>
                </c:pt>
                <c:pt idx="4">
                  <c:v>Compiti contrari ai propri valori (da qualche volta a sempre)</c:v>
                </c:pt>
                <c:pt idx="5">
                  <c:v>Nascondere i propri sentimenti (da qualche volta a sempre)</c:v>
                </c:pt>
                <c:pt idx="6">
                  <c:v>Tensioni con le persone (da qualche volta a sempre)</c:v>
                </c:pt>
                <c:pt idx="7">
                  <c:v>Difficoltà a conciliare lavoro e famiglia (da qualche volta a sempre)</c:v>
                </c:pt>
                <c:pt idx="8">
                  <c:v>Stress (da qualche volta a sempre)</c:v>
                </c:pt>
                <c:pt idx="9">
                  <c:v>Ritmi serrati (circa un quarto del tempo o più)</c:v>
                </c:pt>
              </c:strCache>
            </c:strRef>
          </c:cat>
          <c:val>
            <c:numRef>
              <c:f>'C2.6'!$C$5:$C$14</c:f>
              <c:numCache>
                <c:formatCode>0.0</c:formatCode>
                <c:ptCount val="10"/>
                <c:pt idx="0">
                  <c:v>3.9501978235863975</c:v>
                </c:pt>
                <c:pt idx="1">
                  <c:v>5.0129532773893937</c:v>
                </c:pt>
                <c:pt idx="2">
                  <c:v>28.216675349346833</c:v>
                </c:pt>
                <c:pt idx="3">
                  <c:v>26.09700028911751</c:v>
                </c:pt>
                <c:pt idx="4">
                  <c:v>22.885957436911706</c:v>
                </c:pt>
                <c:pt idx="5">
                  <c:v>40.476100338710438</c:v>
                </c:pt>
                <c:pt idx="6">
                  <c:v>29.551380589001191</c:v>
                </c:pt>
                <c:pt idx="7">
                  <c:v>40.355681956649128</c:v>
                </c:pt>
                <c:pt idx="8">
                  <c:v>56.75144956572727</c:v>
                </c:pt>
                <c:pt idx="9">
                  <c:v>80.337009882441436</c:v>
                </c:pt>
              </c:numCache>
            </c:numRef>
          </c:val>
          <c:extLst>
            <c:ext xmlns:c16="http://schemas.microsoft.com/office/drawing/2014/chart" uri="{C3380CC4-5D6E-409C-BE32-E72D297353CC}">
              <c16:uniqueId val="{00000001-6AC4-4125-854E-DF1974059266}"/>
            </c:ext>
          </c:extLst>
        </c:ser>
        <c:dLbls>
          <c:showLegendKey val="0"/>
          <c:showVal val="0"/>
          <c:showCatName val="0"/>
          <c:showSerName val="0"/>
          <c:showPercent val="0"/>
          <c:showBubbleSize val="0"/>
        </c:dLbls>
        <c:gapWidth val="182"/>
        <c:axId val="819672320"/>
        <c:axId val="819668384"/>
      </c:barChart>
      <c:catAx>
        <c:axId val="819672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19668384"/>
        <c:crosses val="autoZero"/>
        <c:auto val="1"/>
        <c:lblAlgn val="ctr"/>
        <c:lblOffset val="100"/>
        <c:noMultiLvlLbl val="0"/>
      </c:catAx>
      <c:valAx>
        <c:axId val="8196683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19672320"/>
        <c:crosses val="autoZero"/>
        <c:crossBetween val="between"/>
      </c:valAx>
      <c:spPr>
        <a:noFill/>
        <a:ln>
          <a:noFill/>
        </a:ln>
        <a:effectLst/>
      </c:spPr>
    </c:plotArea>
    <c:legend>
      <c:legendPos val="b"/>
      <c:layout>
        <c:manualLayout>
          <c:xMode val="edge"/>
          <c:yMode val="edge"/>
          <c:x val="1.611895547233315E-3"/>
          <c:y val="0.85600296184639402"/>
          <c:w val="0.17342738180749692"/>
          <c:h val="4.22935207519742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Popolazione residente permanente (in %), secondo la classe d’età e il livello di formazione, in Ticino, nel 2022</a:t>
            </a:r>
          </a:p>
        </c:rich>
      </c:tx>
      <c:layout>
        <c:manualLayout>
          <c:xMode val="edge"/>
          <c:yMode val="edge"/>
          <c:x val="1.2829924305883416E-3"/>
          <c:y val="2.4653308800810646E-2"/>
        </c:manualLayout>
      </c:layout>
      <c:overlay val="0"/>
    </c:title>
    <c:autoTitleDeleted val="0"/>
    <c:plotArea>
      <c:layout>
        <c:manualLayout>
          <c:layoutTarget val="inner"/>
          <c:xMode val="edge"/>
          <c:yMode val="edge"/>
          <c:x val="0.17222924503876086"/>
          <c:y val="0.16899874197447456"/>
          <c:w val="0.76999507556719815"/>
          <c:h val="0.5899314354027122"/>
        </c:manualLayout>
      </c:layout>
      <c:barChart>
        <c:barDir val="bar"/>
        <c:grouping val="stacked"/>
        <c:varyColors val="0"/>
        <c:ser>
          <c:idx val="0"/>
          <c:order val="0"/>
          <c:tx>
            <c:strRef>
              <c:f>'C3.1'!$A$7</c:f>
              <c:strCache>
                <c:ptCount val="1"/>
                <c:pt idx="0">
                  <c:v>Secondario I</c:v>
                </c:pt>
              </c:strCache>
            </c:strRef>
          </c:tx>
          <c:spPr>
            <a:solidFill>
              <a:srgbClr val="F6CA35"/>
            </a:solidFill>
          </c:spPr>
          <c:invertIfNegative val="0"/>
          <c:cat>
            <c:multiLvlStrRef>
              <c:f>'C3.1'!$B$3:$G$4</c:f>
              <c:multiLvlStrCache>
                <c:ptCount val="6"/>
                <c:lvl>
                  <c:pt idx="0">
                    <c:v>Uomini</c:v>
                  </c:pt>
                  <c:pt idx="1">
                    <c:v>Donne</c:v>
                  </c:pt>
                  <c:pt idx="2">
                    <c:v>Uomini</c:v>
                  </c:pt>
                  <c:pt idx="3">
                    <c:v>Donne</c:v>
                  </c:pt>
                  <c:pt idx="4">
                    <c:v>Uomini</c:v>
                  </c:pt>
                  <c:pt idx="5">
                    <c:v>Donne</c:v>
                  </c:pt>
                </c:lvl>
                <c:lvl>
                  <c:pt idx="0">
                    <c:v>25-44</c:v>
                  </c:pt>
                  <c:pt idx="2">
                    <c:v>45-64</c:v>
                  </c:pt>
                  <c:pt idx="4">
                    <c:v>65+</c:v>
                  </c:pt>
                </c:lvl>
              </c:multiLvlStrCache>
            </c:multiLvlStrRef>
          </c:cat>
          <c:val>
            <c:numRef>
              <c:f>'C3.1'!$B$7:$G$7</c:f>
              <c:numCache>
                <c:formatCode>0.0</c:formatCode>
                <c:ptCount val="6"/>
                <c:pt idx="0">
                  <c:v>10.846532240548859</c:v>
                </c:pt>
                <c:pt idx="1">
                  <c:v>9.7551045870465387</c:v>
                </c:pt>
                <c:pt idx="2">
                  <c:v>17.230076122506993</c:v>
                </c:pt>
                <c:pt idx="3">
                  <c:v>18.923814944526963</c:v>
                </c:pt>
                <c:pt idx="4">
                  <c:v>22.806847281794106</c:v>
                </c:pt>
                <c:pt idx="5">
                  <c:v>37.195836829054478</c:v>
                </c:pt>
              </c:numCache>
            </c:numRef>
          </c:val>
          <c:extLst>
            <c:ext xmlns:c16="http://schemas.microsoft.com/office/drawing/2014/chart" uri="{C3380CC4-5D6E-409C-BE32-E72D297353CC}">
              <c16:uniqueId val="{00000000-ED6E-4ADA-9EBD-7C9B16EF5AAA}"/>
            </c:ext>
          </c:extLst>
        </c:ser>
        <c:ser>
          <c:idx val="1"/>
          <c:order val="1"/>
          <c:tx>
            <c:strRef>
              <c:f>'C3.1'!$A$8</c:f>
              <c:strCache>
                <c:ptCount val="1"/>
                <c:pt idx="0">
                  <c:v>Secondario II</c:v>
                </c:pt>
              </c:strCache>
            </c:strRef>
          </c:tx>
          <c:spPr>
            <a:solidFill>
              <a:srgbClr val="5C8FCC"/>
            </a:solidFill>
            <a:ln>
              <a:noFill/>
            </a:ln>
          </c:spPr>
          <c:invertIfNegative val="0"/>
          <c:cat>
            <c:multiLvlStrRef>
              <c:f>'C3.1'!$B$3:$G$4</c:f>
              <c:multiLvlStrCache>
                <c:ptCount val="6"/>
                <c:lvl>
                  <c:pt idx="0">
                    <c:v>Uomini</c:v>
                  </c:pt>
                  <c:pt idx="1">
                    <c:v>Donne</c:v>
                  </c:pt>
                  <c:pt idx="2">
                    <c:v>Uomini</c:v>
                  </c:pt>
                  <c:pt idx="3">
                    <c:v>Donne</c:v>
                  </c:pt>
                  <c:pt idx="4">
                    <c:v>Uomini</c:v>
                  </c:pt>
                  <c:pt idx="5">
                    <c:v>Donne</c:v>
                  </c:pt>
                </c:lvl>
                <c:lvl>
                  <c:pt idx="0">
                    <c:v>25-44</c:v>
                  </c:pt>
                  <c:pt idx="2">
                    <c:v>45-64</c:v>
                  </c:pt>
                  <c:pt idx="4">
                    <c:v>65+</c:v>
                  </c:pt>
                </c:lvl>
              </c:multiLvlStrCache>
            </c:multiLvlStrRef>
          </c:cat>
          <c:val>
            <c:numRef>
              <c:f>'C3.1'!$B$8:$G$8</c:f>
              <c:numCache>
                <c:formatCode>0.0</c:formatCode>
                <c:ptCount val="6"/>
                <c:pt idx="0">
                  <c:v>44.17953303983947</c:v>
                </c:pt>
                <c:pt idx="1">
                  <c:v>40.355866917836018</c:v>
                </c:pt>
                <c:pt idx="2">
                  <c:v>45.129446082133576</c:v>
                </c:pt>
                <c:pt idx="3">
                  <c:v>52.264116131366777</c:v>
                </c:pt>
                <c:pt idx="4">
                  <c:v>46.347068825210457</c:v>
                </c:pt>
                <c:pt idx="5">
                  <c:v>48.846049265518751</c:v>
                </c:pt>
              </c:numCache>
            </c:numRef>
          </c:val>
          <c:extLst>
            <c:ext xmlns:c16="http://schemas.microsoft.com/office/drawing/2014/chart" uri="{C3380CC4-5D6E-409C-BE32-E72D297353CC}">
              <c16:uniqueId val="{00000001-ED6E-4ADA-9EBD-7C9B16EF5AAA}"/>
            </c:ext>
          </c:extLst>
        </c:ser>
        <c:ser>
          <c:idx val="2"/>
          <c:order val="2"/>
          <c:tx>
            <c:strRef>
              <c:f>'C3.1'!$A$9</c:f>
              <c:strCache>
                <c:ptCount val="1"/>
                <c:pt idx="0">
                  <c:v>Terziario</c:v>
                </c:pt>
              </c:strCache>
            </c:strRef>
          </c:tx>
          <c:spPr>
            <a:solidFill>
              <a:srgbClr val="8DC2BC"/>
            </a:solidFill>
          </c:spPr>
          <c:invertIfNegative val="0"/>
          <c:cat>
            <c:multiLvlStrRef>
              <c:f>'C3.1'!$B$3:$G$4</c:f>
              <c:multiLvlStrCache>
                <c:ptCount val="6"/>
                <c:lvl>
                  <c:pt idx="0">
                    <c:v>Uomini</c:v>
                  </c:pt>
                  <c:pt idx="1">
                    <c:v>Donne</c:v>
                  </c:pt>
                  <c:pt idx="2">
                    <c:v>Uomini</c:v>
                  </c:pt>
                  <c:pt idx="3">
                    <c:v>Donne</c:v>
                  </c:pt>
                  <c:pt idx="4">
                    <c:v>Uomini</c:v>
                  </c:pt>
                  <c:pt idx="5">
                    <c:v>Donne</c:v>
                  </c:pt>
                </c:lvl>
                <c:lvl>
                  <c:pt idx="0">
                    <c:v>25-44</c:v>
                  </c:pt>
                  <c:pt idx="2">
                    <c:v>45-64</c:v>
                  </c:pt>
                  <c:pt idx="4">
                    <c:v>65+</c:v>
                  </c:pt>
                </c:lvl>
              </c:multiLvlStrCache>
            </c:multiLvlStrRef>
          </c:cat>
          <c:val>
            <c:numRef>
              <c:f>'C3.1'!$B$9:$G$9</c:f>
              <c:numCache>
                <c:formatCode>0.0</c:formatCode>
                <c:ptCount val="6"/>
                <c:pt idx="0">
                  <c:v>44.973934719611627</c:v>
                </c:pt>
                <c:pt idx="1">
                  <c:v>49.889028495117628</c:v>
                </c:pt>
                <c:pt idx="2">
                  <c:v>37.64047779535921</c:v>
                </c:pt>
                <c:pt idx="3">
                  <c:v>28.812068924105638</c:v>
                </c:pt>
                <c:pt idx="4">
                  <c:v>30.846083892995647</c:v>
                </c:pt>
                <c:pt idx="5">
                  <c:v>13.958113905426789</c:v>
                </c:pt>
              </c:numCache>
            </c:numRef>
          </c:val>
          <c:extLst>
            <c:ext xmlns:c16="http://schemas.microsoft.com/office/drawing/2014/chart" uri="{C3380CC4-5D6E-409C-BE32-E72D297353CC}">
              <c16:uniqueId val="{00000002-ED6E-4ADA-9EBD-7C9B16EF5AAA}"/>
            </c:ext>
          </c:extLst>
        </c:ser>
        <c:dLbls>
          <c:showLegendKey val="0"/>
          <c:showVal val="0"/>
          <c:showCatName val="0"/>
          <c:showSerName val="0"/>
          <c:showPercent val="0"/>
          <c:showBubbleSize val="0"/>
        </c:dLbls>
        <c:gapWidth val="50"/>
        <c:overlap val="100"/>
        <c:axId val="158152576"/>
        <c:axId val="158154112"/>
      </c:barChart>
      <c:catAx>
        <c:axId val="158152576"/>
        <c:scaling>
          <c:orientation val="minMax"/>
        </c:scaling>
        <c:delete val="0"/>
        <c:axPos val="l"/>
        <c:numFmt formatCode="General" sourceLinked="0"/>
        <c:majorTickMark val="out"/>
        <c:minorTickMark val="none"/>
        <c:tickLblPos val="nextTo"/>
        <c:crossAx val="158154112"/>
        <c:crosses val="autoZero"/>
        <c:auto val="1"/>
        <c:lblAlgn val="ctr"/>
        <c:lblOffset val="100"/>
        <c:noMultiLvlLbl val="0"/>
      </c:catAx>
      <c:valAx>
        <c:axId val="158154112"/>
        <c:scaling>
          <c:orientation val="minMax"/>
          <c:max val="100"/>
        </c:scaling>
        <c:delete val="0"/>
        <c:axPos val="b"/>
        <c:majorGridlines/>
        <c:numFmt formatCode="0.0" sourceLinked="1"/>
        <c:majorTickMark val="out"/>
        <c:minorTickMark val="none"/>
        <c:tickLblPos val="nextTo"/>
        <c:crossAx val="158152576"/>
        <c:crosses val="autoZero"/>
        <c:crossBetween val="between"/>
      </c:valAx>
    </c:plotArea>
    <c:legend>
      <c:legendPos val="b"/>
      <c:layout>
        <c:manualLayout>
          <c:xMode val="edge"/>
          <c:yMode val="edge"/>
          <c:x val="0.22154850566309772"/>
          <c:y val="0.86128419307927639"/>
          <c:w val="0.52595521304517789"/>
          <c:h val="5.9605804826177312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it-CH" sz="1200" b="1" i="0" baseline="0">
                <a:effectLst/>
              </a:rPr>
              <a:t>Scelte scolastiche e professionali delle/gli allieve/i che hanno terminato la 4a media (in %), in Ticino, </a:t>
            </a:r>
          </a:p>
          <a:p>
            <a:pPr algn="l">
              <a:defRPr sz="1200"/>
            </a:pPr>
            <a:r>
              <a:rPr lang="it-CH" sz="1200" b="1" i="0" baseline="0">
                <a:effectLst/>
              </a:rPr>
              <a:t>dall'anno scolastico 2017/2018</a:t>
            </a:r>
            <a:endParaRPr lang="it-CH" sz="1200">
              <a:effectLst/>
            </a:endParaRPr>
          </a:p>
        </c:rich>
      </c:tx>
      <c:layout>
        <c:manualLayout>
          <c:xMode val="edge"/>
          <c:yMode val="edge"/>
          <c:x val="4.6515223465229546E-4"/>
          <c:y val="1.3274164725123278E-3"/>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2.8797694117127366E-2"/>
          <c:y val="0.10347143240409573"/>
          <c:w val="0.96091712589222278"/>
          <c:h val="0.64935680555891928"/>
        </c:manualLayout>
      </c:layout>
      <c:barChart>
        <c:barDir val="col"/>
        <c:grouping val="clustered"/>
        <c:varyColors val="0"/>
        <c:ser>
          <c:idx val="0"/>
          <c:order val="0"/>
          <c:tx>
            <c:strRef>
              <c:f>'C3.2'!$A$20</c:f>
              <c:strCache>
                <c:ptCount val="1"/>
                <c:pt idx="0">
                  <c:v>Scuole medie superiori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'C3.2'!$B$18:$O$19</c:f>
              <c:multiLvlStrCache>
                <c:ptCount val="14"/>
                <c:lvl>
                  <c:pt idx="0">
                    <c:v>Allievi</c:v>
                  </c:pt>
                  <c:pt idx="1">
                    <c:v>Allieve</c:v>
                  </c:pt>
                  <c:pt idx="2">
                    <c:v>Allievi</c:v>
                  </c:pt>
                  <c:pt idx="3">
                    <c:v>Allieve</c:v>
                  </c:pt>
                  <c:pt idx="4">
                    <c:v>Allievi</c:v>
                  </c:pt>
                  <c:pt idx="5">
                    <c:v>Allieve</c:v>
                  </c:pt>
                  <c:pt idx="6">
                    <c:v>Allievi</c:v>
                  </c:pt>
                  <c:pt idx="7">
                    <c:v>Allieve</c:v>
                  </c:pt>
                  <c:pt idx="8">
                    <c:v>Allievi</c:v>
                  </c:pt>
                  <c:pt idx="9">
                    <c:v>Allieve</c:v>
                  </c:pt>
                  <c:pt idx="10">
                    <c:v>Allievi</c:v>
                  </c:pt>
                  <c:pt idx="11">
                    <c:v>Allieve</c:v>
                  </c:pt>
                  <c:pt idx="12">
                    <c:v>Allievi</c:v>
                  </c:pt>
                  <c:pt idx="13">
                    <c:v>Allieve</c:v>
                  </c:pt>
                </c:lvl>
                <c:lvl>
                  <c:pt idx="0">
                    <c:v>Anno scolatico 2017/2018 (4a media terminata nel 2016/2017)</c:v>
                  </c:pt>
                  <c:pt idx="2">
                    <c:v>Anno scolatico 2018/2019 (4a media terminata nel 2017/2018)</c:v>
                  </c:pt>
                  <c:pt idx="4">
                    <c:v>Anno scolatico 2019/2020 (4a media terminata nel 2018/2019)</c:v>
                  </c:pt>
                  <c:pt idx="6">
                    <c:v>Anno scolatico 2020/2021 (4a media terminata nel 2019/2020)</c:v>
                  </c:pt>
                  <c:pt idx="8">
                    <c:v>Anno scolatico 2021/2022 (4a media terminata nel 2020/2021)</c:v>
                  </c:pt>
                  <c:pt idx="10">
                    <c:v>Anno scolatico 2022/2023 (4a media terminata nel 2021/2021)</c:v>
                  </c:pt>
                  <c:pt idx="12">
                    <c:v>Anno scolatico 2023/2024 (4a media terminata nel 2022/2023)</c:v>
                  </c:pt>
                </c:lvl>
              </c:multiLvlStrCache>
            </c:multiLvlStrRef>
          </c:cat>
          <c:val>
            <c:numRef>
              <c:f>'C3.2'!$B$20:$O$20</c:f>
              <c:numCache>
                <c:formatCode>0.0</c:formatCode>
                <c:ptCount val="14"/>
                <c:pt idx="0">
                  <c:v>33.120649651972158</c:v>
                </c:pt>
                <c:pt idx="1">
                  <c:v>51.704897706137629</c:v>
                </c:pt>
                <c:pt idx="2">
                  <c:v>36.630036630036628</c:v>
                </c:pt>
                <c:pt idx="3">
                  <c:v>50.948166877370419</c:v>
                </c:pt>
                <c:pt idx="4" formatCode="General">
                  <c:v>36.9</c:v>
                </c:pt>
                <c:pt idx="5" formatCode="General">
                  <c:v>52.2</c:v>
                </c:pt>
                <c:pt idx="6" formatCode="General">
                  <c:v>37.5</c:v>
                </c:pt>
                <c:pt idx="7" formatCode="General">
                  <c:v>53.4</c:v>
                </c:pt>
                <c:pt idx="8">
                  <c:v>39.31924882629108</c:v>
                </c:pt>
                <c:pt idx="9">
                  <c:v>52.241715399610136</c:v>
                </c:pt>
                <c:pt idx="10">
                  <c:v>40.023752969121141</c:v>
                </c:pt>
                <c:pt idx="11">
                  <c:v>50.94458438287154</c:v>
                </c:pt>
                <c:pt idx="12">
                  <c:v>39.255014326647562</c:v>
                </c:pt>
                <c:pt idx="13">
                  <c:v>52.18170950388523</c:v>
                </c:pt>
              </c:numCache>
            </c:numRef>
          </c:val>
          <c:extLst>
            <c:ext xmlns:c16="http://schemas.microsoft.com/office/drawing/2014/chart" uri="{C3380CC4-5D6E-409C-BE32-E72D297353CC}">
              <c16:uniqueId val="{00000000-F576-4C40-B623-D7D218717AB7}"/>
            </c:ext>
          </c:extLst>
        </c:ser>
        <c:ser>
          <c:idx val="1"/>
          <c:order val="1"/>
          <c:tx>
            <c:strRef>
              <c:f>'C3.2'!$A$21</c:f>
              <c:strCache>
                <c:ptCount val="1"/>
                <c:pt idx="0">
                  <c:v>Scuole professionali secondarie a tempo pieno</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'C3.2'!$B$18:$O$19</c:f>
              <c:multiLvlStrCache>
                <c:ptCount val="14"/>
                <c:lvl>
                  <c:pt idx="0">
                    <c:v>Allievi</c:v>
                  </c:pt>
                  <c:pt idx="1">
                    <c:v>Allieve</c:v>
                  </c:pt>
                  <c:pt idx="2">
                    <c:v>Allievi</c:v>
                  </c:pt>
                  <c:pt idx="3">
                    <c:v>Allieve</c:v>
                  </c:pt>
                  <c:pt idx="4">
                    <c:v>Allievi</c:v>
                  </c:pt>
                  <c:pt idx="5">
                    <c:v>Allieve</c:v>
                  </c:pt>
                  <c:pt idx="6">
                    <c:v>Allievi</c:v>
                  </c:pt>
                  <c:pt idx="7">
                    <c:v>Allieve</c:v>
                  </c:pt>
                  <c:pt idx="8">
                    <c:v>Allievi</c:v>
                  </c:pt>
                  <c:pt idx="9">
                    <c:v>Allieve</c:v>
                  </c:pt>
                  <c:pt idx="10">
                    <c:v>Allievi</c:v>
                  </c:pt>
                  <c:pt idx="11">
                    <c:v>Allieve</c:v>
                  </c:pt>
                  <c:pt idx="12">
                    <c:v>Allievi</c:v>
                  </c:pt>
                  <c:pt idx="13">
                    <c:v>Allieve</c:v>
                  </c:pt>
                </c:lvl>
                <c:lvl>
                  <c:pt idx="0">
                    <c:v>Anno scolatico 2017/2018 (4a media terminata nel 2016/2017)</c:v>
                  </c:pt>
                  <c:pt idx="2">
                    <c:v>Anno scolatico 2018/2019 (4a media terminata nel 2017/2018)</c:v>
                  </c:pt>
                  <c:pt idx="4">
                    <c:v>Anno scolatico 2019/2020 (4a media terminata nel 2018/2019)</c:v>
                  </c:pt>
                  <c:pt idx="6">
                    <c:v>Anno scolatico 2020/2021 (4a media terminata nel 2019/2020)</c:v>
                  </c:pt>
                  <c:pt idx="8">
                    <c:v>Anno scolatico 2021/2022 (4a media terminata nel 2020/2021)</c:v>
                  </c:pt>
                  <c:pt idx="10">
                    <c:v>Anno scolatico 2022/2023 (4a media terminata nel 2021/2021)</c:v>
                  </c:pt>
                  <c:pt idx="12">
                    <c:v>Anno scolatico 2023/2024 (4a media terminata nel 2022/2023)</c:v>
                  </c:pt>
                </c:lvl>
              </c:multiLvlStrCache>
            </c:multiLvlStrRef>
          </c:cat>
          <c:val>
            <c:numRef>
              <c:f>'C3.2'!$B$21:$O$21</c:f>
              <c:numCache>
                <c:formatCode>0.0</c:formatCode>
                <c:ptCount val="14"/>
                <c:pt idx="0">
                  <c:v>19.315545243619489</c:v>
                </c:pt>
                <c:pt idx="1">
                  <c:v>25.294482331060138</c:v>
                </c:pt>
                <c:pt idx="2">
                  <c:v>17.948717948717949</c:v>
                </c:pt>
                <c:pt idx="3">
                  <c:v>25.347661188369152</c:v>
                </c:pt>
                <c:pt idx="4" formatCode="General">
                  <c:v>18.8</c:v>
                </c:pt>
                <c:pt idx="5" formatCode="General">
                  <c:v>25.9</c:v>
                </c:pt>
                <c:pt idx="6" formatCode="General">
                  <c:v>20.100000000000001</c:v>
                </c:pt>
                <c:pt idx="7" formatCode="General">
                  <c:v>25.3</c:v>
                </c:pt>
                <c:pt idx="8">
                  <c:v>18.896713615023476</c:v>
                </c:pt>
                <c:pt idx="9">
                  <c:v>23.846653671215073</c:v>
                </c:pt>
                <c:pt idx="10">
                  <c:v>19.655581947743467</c:v>
                </c:pt>
                <c:pt idx="11">
                  <c:v>26.574307304785894</c:v>
                </c:pt>
                <c:pt idx="12">
                  <c:v>22.120343839541547</c:v>
                </c:pt>
                <c:pt idx="13">
                  <c:v>24.805738194859533</c:v>
                </c:pt>
              </c:numCache>
            </c:numRef>
          </c:val>
          <c:extLst>
            <c:ext xmlns:c16="http://schemas.microsoft.com/office/drawing/2014/chart" uri="{C3380CC4-5D6E-409C-BE32-E72D297353CC}">
              <c16:uniqueId val="{00000001-F576-4C40-B623-D7D218717AB7}"/>
            </c:ext>
          </c:extLst>
        </c:ser>
        <c:ser>
          <c:idx val="2"/>
          <c:order val="2"/>
          <c:tx>
            <c:strRef>
              <c:f>'C3.2'!$A$22</c:f>
              <c:strCache>
                <c:ptCount val="1"/>
                <c:pt idx="0">
                  <c:v>Scuole professionali secondarie a tempo parziale (tirocinio)</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'C3.2'!$B$18:$O$19</c:f>
              <c:multiLvlStrCache>
                <c:ptCount val="14"/>
                <c:lvl>
                  <c:pt idx="0">
                    <c:v>Allievi</c:v>
                  </c:pt>
                  <c:pt idx="1">
                    <c:v>Allieve</c:v>
                  </c:pt>
                  <c:pt idx="2">
                    <c:v>Allievi</c:v>
                  </c:pt>
                  <c:pt idx="3">
                    <c:v>Allieve</c:v>
                  </c:pt>
                  <c:pt idx="4">
                    <c:v>Allievi</c:v>
                  </c:pt>
                  <c:pt idx="5">
                    <c:v>Allieve</c:v>
                  </c:pt>
                  <c:pt idx="6">
                    <c:v>Allievi</c:v>
                  </c:pt>
                  <c:pt idx="7">
                    <c:v>Allieve</c:v>
                  </c:pt>
                  <c:pt idx="8">
                    <c:v>Allievi</c:v>
                  </c:pt>
                  <c:pt idx="9">
                    <c:v>Allieve</c:v>
                  </c:pt>
                  <c:pt idx="10">
                    <c:v>Allievi</c:v>
                  </c:pt>
                  <c:pt idx="11">
                    <c:v>Allieve</c:v>
                  </c:pt>
                  <c:pt idx="12">
                    <c:v>Allievi</c:v>
                  </c:pt>
                  <c:pt idx="13">
                    <c:v>Allieve</c:v>
                  </c:pt>
                </c:lvl>
                <c:lvl>
                  <c:pt idx="0">
                    <c:v>Anno scolatico 2017/2018 (4a media terminata nel 2016/2017)</c:v>
                  </c:pt>
                  <c:pt idx="2">
                    <c:v>Anno scolatico 2018/2019 (4a media terminata nel 2017/2018)</c:v>
                  </c:pt>
                  <c:pt idx="4">
                    <c:v>Anno scolatico 2019/2020 (4a media terminata nel 2018/2019)</c:v>
                  </c:pt>
                  <c:pt idx="6">
                    <c:v>Anno scolatico 2020/2021 (4a media terminata nel 2019/2020)</c:v>
                  </c:pt>
                  <c:pt idx="8">
                    <c:v>Anno scolatico 2021/2022 (4a media terminata nel 2020/2021)</c:v>
                  </c:pt>
                  <c:pt idx="10">
                    <c:v>Anno scolatico 2022/2023 (4a media terminata nel 2021/2021)</c:v>
                  </c:pt>
                  <c:pt idx="12">
                    <c:v>Anno scolatico 2023/2024 (4a media terminata nel 2022/2023)</c:v>
                  </c:pt>
                </c:lvl>
              </c:multiLvlStrCache>
            </c:multiLvlStrRef>
          </c:cat>
          <c:val>
            <c:numRef>
              <c:f>'C3.2'!$B$22:$O$22</c:f>
              <c:numCache>
                <c:formatCode>0.0</c:formatCode>
                <c:ptCount val="14"/>
                <c:pt idx="0">
                  <c:v>32.830626450116007</c:v>
                </c:pt>
                <c:pt idx="1">
                  <c:v>12.337259764414135</c:v>
                </c:pt>
                <c:pt idx="2">
                  <c:v>30.586080586080588</c:v>
                </c:pt>
                <c:pt idx="3">
                  <c:v>11.630847029077119</c:v>
                </c:pt>
                <c:pt idx="4" formatCode="General">
                  <c:v>32.700000000000003</c:v>
                </c:pt>
                <c:pt idx="5" formatCode="General">
                  <c:v>13.6</c:v>
                </c:pt>
                <c:pt idx="6" formatCode="General">
                  <c:v>31.7</c:v>
                </c:pt>
                <c:pt idx="7">
                  <c:v>11</c:v>
                </c:pt>
                <c:pt idx="8">
                  <c:v>32.27699530516432</c:v>
                </c:pt>
                <c:pt idx="9">
                  <c:v>12.735542560103962</c:v>
                </c:pt>
                <c:pt idx="10">
                  <c:v>31.413301662707838</c:v>
                </c:pt>
                <c:pt idx="11">
                  <c:v>12.342569269521411</c:v>
                </c:pt>
                <c:pt idx="12">
                  <c:v>29.742120343839538</c:v>
                </c:pt>
                <c:pt idx="13">
                  <c:v>14.166168559473999</c:v>
                </c:pt>
              </c:numCache>
            </c:numRef>
          </c:val>
          <c:extLst>
            <c:ext xmlns:c16="http://schemas.microsoft.com/office/drawing/2014/chart" uri="{C3380CC4-5D6E-409C-BE32-E72D297353CC}">
              <c16:uniqueId val="{00000002-F576-4C40-B623-D7D218717AB7}"/>
            </c:ext>
          </c:extLst>
        </c:ser>
        <c:ser>
          <c:idx val="3"/>
          <c:order val="3"/>
          <c:tx>
            <c:strRef>
              <c:f>'C3.2'!$A$23</c:f>
              <c:strCache>
                <c:ptCount val="1"/>
                <c:pt idx="0">
                  <c:v>Altro</c:v>
                </c:pt>
              </c:strCache>
            </c:strRef>
          </c:tx>
          <c:spPr>
            <a:solidFill>
              <a:srgbClr val="B1599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'C3.2'!$B$18:$O$19</c:f>
              <c:multiLvlStrCache>
                <c:ptCount val="14"/>
                <c:lvl>
                  <c:pt idx="0">
                    <c:v>Allievi</c:v>
                  </c:pt>
                  <c:pt idx="1">
                    <c:v>Allieve</c:v>
                  </c:pt>
                  <c:pt idx="2">
                    <c:v>Allievi</c:v>
                  </c:pt>
                  <c:pt idx="3">
                    <c:v>Allieve</c:v>
                  </c:pt>
                  <c:pt idx="4">
                    <c:v>Allievi</c:v>
                  </c:pt>
                  <c:pt idx="5">
                    <c:v>Allieve</c:v>
                  </c:pt>
                  <c:pt idx="6">
                    <c:v>Allievi</c:v>
                  </c:pt>
                  <c:pt idx="7">
                    <c:v>Allieve</c:v>
                  </c:pt>
                  <c:pt idx="8">
                    <c:v>Allievi</c:v>
                  </c:pt>
                  <c:pt idx="9">
                    <c:v>Allieve</c:v>
                  </c:pt>
                  <c:pt idx="10">
                    <c:v>Allievi</c:v>
                  </c:pt>
                  <c:pt idx="11">
                    <c:v>Allieve</c:v>
                  </c:pt>
                  <c:pt idx="12">
                    <c:v>Allievi</c:v>
                  </c:pt>
                  <c:pt idx="13">
                    <c:v>Allieve</c:v>
                  </c:pt>
                </c:lvl>
                <c:lvl>
                  <c:pt idx="0">
                    <c:v>Anno scolatico 2017/2018 (4a media terminata nel 2016/2017)</c:v>
                  </c:pt>
                  <c:pt idx="2">
                    <c:v>Anno scolatico 2018/2019 (4a media terminata nel 2017/2018)</c:v>
                  </c:pt>
                  <c:pt idx="4">
                    <c:v>Anno scolatico 2019/2020 (4a media terminata nel 2018/2019)</c:v>
                  </c:pt>
                  <c:pt idx="6">
                    <c:v>Anno scolatico 2020/2021 (4a media terminata nel 2019/2020)</c:v>
                  </c:pt>
                  <c:pt idx="8">
                    <c:v>Anno scolatico 2021/2022 (4a media terminata nel 2020/2021)</c:v>
                  </c:pt>
                  <c:pt idx="10">
                    <c:v>Anno scolatico 2022/2023 (4a media terminata nel 2021/2021)</c:v>
                  </c:pt>
                  <c:pt idx="12">
                    <c:v>Anno scolatico 2023/2024 (4a media terminata nel 2022/2023)</c:v>
                  </c:pt>
                </c:lvl>
              </c:multiLvlStrCache>
            </c:multiLvlStrRef>
          </c:cat>
          <c:val>
            <c:numRef>
              <c:f>'C3.2'!$B$23:$O$23</c:f>
              <c:numCache>
                <c:formatCode>0.0</c:formatCode>
                <c:ptCount val="14"/>
                <c:pt idx="0">
                  <c:v>14.733178654292342</c:v>
                </c:pt>
                <c:pt idx="1">
                  <c:v>10.663360198388098</c:v>
                </c:pt>
                <c:pt idx="2">
                  <c:v>14.835164835164836</c:v>
                </c:pt>
                <c:pt idx="3">
                  <c:v>12.073324905183313</c:v>
                </c:pt>
                <c:pt idx="4" formatCode="General">
                  <c:v>11.7</c:v>
                </c:pt>
                <c:pt idx="5" formatCode="General">
                  <c:v>8.4</c:v>
                </c:pt>
                <c:pt idx="6" formatCode="General">
                  <c:v>10.7</c:v>
                </c:pt>
                <c:pt idx="7" formatCode="General">
                  <c:v>10.3</c:v>
                </c:pt>
                <c:pt idx="8">
                  <c:v>9.5070422535211261</c:v>
                </c:pt>
                <c:pt idx="9">
                  <c:v>11.176088369070825</c:v>
                </c:pt>
                <c:pt idx="10">
                  <c:v>8.9073634204275542</c:v>
                </c:pt>
                <c:pt idx="11">
                  <c:v>10.138539042821158</c:v>
                </c:pt>
                <c:pt idx="12">
                  <c:v>8.8825214899713476</c:v>
                </c:pt>
                <c:pt idx="13">
                  <c:v>8.8463837417812314</c:v>
                </c:pt>
              </c:numCache>
            </c:numRef>
          </c:val>
          <c:extLst>
            <c:ext xmlns:c16="http://schemas.microsoft.com/office/drawing/2014/chart" uri="{C3380CC4-5D6E-409C-BE32-E72D297353CC}">
              <c16:uniqueId val="{00000003-F576-4C40-B623-D7D218717AB7}"/>
            </c:ext>
          </c:extLst>
        </c:ser>
        <c:dLbls>
          <c:showLegendKey val="0"/>
          <c:showVal val="0"/>
          <c:showCatName val="0"/>
          <c:showSerName val="0"/>
          <c:showPercent val="0"/>
          <c:showBubbleSize val="0"/>
        </c:dLbls>
        <c:gapWidth val="219"/>
        <c:overlap val="-27"/>
        <c:axId val="610438456"/>
        <c:axId val="610437472"/>
      </c:barChart>
      <c:catAx>
        <c:axId val="61043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10437472"/>
        <c:crosses val="autoZero"/>
        <c:auto val="1"/>
        <c:lblAlgn val="ctr"/>
        <c:lblOffset val="100"/>
        <c:noMultiLvlLbl val="0"/>
      </c:catAx>
      <c:valAx>
        <c:axId val="6104374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10438456"/>
        <c:crosses val="autoZero"/>
        <c:crossBetween val="between"/>
      </c:valAx>
      <c:spPr>
        <a:noFill/>
        <a:ln>
          <a:noFill/>
        </a:ln>
        <a:effectLst/>
      </c:spPr>
    </c:plotArea>
    <c:legend>
      <c:legendPos val="b"/>
      <c:layout>
        <c:manualLayout>
          <c:xMode val="edge"/>
          <c:yMode val="edge"/>
          <c:x val="2.1763058018869661E-4"/>
          <c:y val="0.90182869952900513"/>
          <c:w val="0.50120101747449874"/>
          <c:h val="5.0392284065063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306233595800525"/>
          <c:y val="0.1347150259067357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1.3319553805774278E-2"/>
          <c:y val="0.2379217494186284"/>
          <c:w val="0.40113888888888888"/>
          <c:h val="0.49882556131260797"/>
        </c:manualLayout>
      </c:layout>
      <c:pieChart>
        <c:varyColors val="1"/>
        <c:ser>
          <c:idx val="0"/>
          <c:order val="0"/>
          <c:tx>
            <c:strRef>
              <c:f>'C3.2'!$O$19</c:f>
              <c:strCache>
                <c:ptCount val="1"/>
                <c:pt idx="0">
                  <c:v>Allieve</c:v>
                </c:pt>
              </c:strCache>
            </c:strRef>
          </c:tx>
          <c:dPt>
            <c:idx val="0"/>
            <c:bubble3D val="0"/>
            <c:spPr>
              <a:solidFill>
                <a:srgbClr val="F6CA35"/>
              </a:solidFill>
              <a:ln w="19050">
                <a:solidFill>
                  <a:schemeClr val="lt1"/>
                </a:solidFill>
              </a:ln>
              <a:effectLst/>
            </c:spPr>
            <c:extLst>
              <c:ext xmlns:c16="http://schemas.microsoft.com/office/drawing/2014/chart" uri="{C3380CC4-5D6E-409C-BE32-E72D297353CC}">
                <c16:uniqueId val="{00000001-E25C-4428-960C-9D8B25614AFA}"/>
              </c:ext>
            </c:extLst>
          </c:dPt>
          <c:dPt>
            <c:idx val="1"/>
            <c:bubble3D val="0"/>
            <c:spPr>
              <a:solidFill>
                <a:srgbClr val="6E8CB6"/>
              </a:solidFill>
              <a:ln w="19050">
                <a:solidFill>
                  <a:schemeClr val="lt1"/>
                </a:solidFill>
              </a:ln>
              <a:effectLst/>
            </c:spPr>
            <c:extLst>
              <c:ext xmlns:c16="http://schemas.microsoft.com/office/drawing/2014/chart" uri="{C3380CC4-5D6E-409C-BE32-E72D297353CC}">
                <c16:uniqueId val="{00000003-E25C-4428-960C-9D8B25614AFA}"/>
              </c:ext>
            </c:extLst>
          </c:dPt>
          <c:dPt>
            <c:idx val="2"/>
            <c:bubble3D val="0"/>
            <c:spPr>
              <a:solidFill>
                <a:srgbClr val="8DC2BC"/>
              </a:solidFill>
              <a:ln w="19050">
                <a:solidFill>
                  <a:schemeClr val="lt1"/>
                </a:solidFill>
              </a:ln>
              <a:effectLst/>
            </c:spPr>
            <c:extLst>
              <c:ext xmlns:c16="http://schemas.microsoft.com/office/drawing/2014/chart" uri="{C3380CC4-5D6E-409C-BE32-E72D297353CC}">
                <c16:uniqueId val="{00000005-E25C-4428-960C-9D8B25614AFA}"/>
              </c:ext>
            </c:extLst>
          </c:dPt>
          <c:dPt>
            <c:idx val="3"/>
            <c:bubble3D val="0"/>
            <c:spPr>
              <a:solidFill>
                <a:srgbClr val="B1599E"/>
              </a:solidFill>
              <a:ln w="19050">
                <a:solidFill>
                  <a:schemeClr val="lt1"/>
                </a:solidFill>
              </a:ln>
              <a:effectLst/>
            </c:spPr>
            <c:extLst>
              <c:ext xmlns:c16="http://schemas.microsoft.com/office/drawing/2014/chart" uri="{C3380CC4-5D6E-409C-BE32-E72D297353CC}">
                <c16:uniqueId val="{00000007-E25C-4428-960C-9D8B25614A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'C3.2'!$A$20:$A$23</c:f>
              <c:strCache>
                <c:ptCount val="4"/>
                <c:pt idx="0">
                  <c:v>Scuole medie superiori</c:v>
                </c:pt>
                <c:pt idx="1">
                  <c:v>Scuole professionali secondarie a tempo pieno</c:v>
                </c:pt>
                <c:pt idx="2">
                  <c:v>Scuole professionali secondarie a tempo parziale (tirocinio)</c:v>
                </c:pt>
                <c:pt idx="3">
                  <c:v>Altro</c:v>
                </c:pt>
              </c:strCache>
            </c:strRef>
          </c:cat>
          <c:val>
            <c:numRef>
              <c:f>'C3.2'!$O$20:$O$23</c:f>
              <c:numCache>
                <c:formatCode>0.0</c:formatCode>
                <c:ptCount val="4"/>
                <c:pt idx="0">
                  <c:v>52.18170950388523</c:v>
                </c:pt>
                <c:pt idx="1">
                  <c:v>24.805738194859533</c:v>
                </c:pt>
                <c:pt idx="2">
                  <c:v>14.166168559473999</c:v>
                </c:pt>
                <c:pt idx="3">
                  <c:v>8.8463837417812314</c:v>
                </c:pt>
              </c:numCache>
            </c:numRef>
          </c:val>
          <c:extLst>
            <c:ext xmlns:c16="http://schemas.microsoft.com/office/drawing/2014/chart" uri="{C3380CC4-5D6E-409C-BE32-E72D297353CC}">
              <c16:uniqueId val="{00000008-E25C-4428-960C-9D8B25614AF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530555555555556"/>
          <c:y val="0.149484387499421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10220909886264218"/>
          <c:y val="0.24273600560635214"/>
          <c:w val="0.40113757655293081"/>
          <c:h val="0.48500261144938739"/>
        </c:manualLayout>
      </c:layout>
      <c:pieChart>
        <c:varyColors val="1"/>
        <c:ser>
          <c:idx val="0"/>
          <c:order val="0"/>
          <c:tx>
            <c:strRef>
              <c:f>'C3.2'!$N$19</c:f>
              <c:strCache>
                <c:ptCount val="1"/>
                <c:pt idx="0">
                  <c:v>Allievi</c:v>
                </c:pt>
              </c:strCache>
            </c:strRef>
          </c:tx>
          <c:dPt>
            <c:idx val="0"/>
            <c:bubble3D val="0"/>
            <c:spPr>
              <a:solidFill>
                <a:srgbClr val="F6CA35"/>
              </a:solidFill>
              <a:ln w="19050">
                <a:solidFill>
                  <a:schemeClr val="lt1"/>
                </a:solidFill>
              </a:ln>
              <a:effectLst/>
            </c:spPr>
            <c:extLst>
              <c:ext xmlns:c16="http://schemas.microsoft.com/office/drawing/2014/chart" uri="{C3380CC4-5D6E-409C-BE32-E72D297353CC}">
                <c16:uniqueId val="{00000001-7C10-4A69-A69A-69D5F3031E2F}"/>
              </c:ext>
            </c:extLst>
          </c:dPt>
          <c:dPt>
            <c:idx val="1"/>
            <c:bubble3D val="0"/>
            <c:spPr>
              <a:solidFill>
                <a:srgbClr val="6E8CB6"/>
              </a:solidFill>
              <a:ln w="19050">
                <a:solidFill>
                  <a:schemeClr val="lt1"/>
                </a:solidFill>
              </a:ln>
              <a:effectLst/>
            </c:spPr>
            <c:extLst>
              <c:ext xmlns:c16="http://schemas.microsoft.com/office/drawing/2014/chart" uri="{C3380CC4-5D6E-409C-BE32-E72D297353CC}">
                <c16:uniqueId val="{00000003-7C10-4A69-A69A-69D5F3031E2F}"/>
              </c:ext>
            </c:extLst>
          </c:dPt>
          <c:dPt>
            <c:idx val="2"/>
            <c:bubble3D val="0"/>
            <c:spPr>
              <a:solidFill>
                <a:srgbClr val="8DC2BC"/>
              </a:solidFill>
              <a:ln w="19050">
                <a:solidFill>
                  <a:schemeClr val="lt1"/>
                </a:solidFill>
              </a:ln>
              <a:effectLst/>
            </c:spPr>
            <c:extLst>
              <c:ext xmlns:c16="http://schemas.microsoft.com/office/drawing/2014/chart" uri="{C3380CC4-5D6E-409C-BE32-E72D297353CC}">
                <c16:uniqueId val="{00000005-7C10-4A69-A69A-69D5F3031E2F}"/>
              </c:ext>
            </c:extLst>
          </c:dPt>
          <c:dPt>
            <c:idx val="3"/>
            <c:bubble3D val="0"/>
            <c:spPr>
              <a:solidFill>
                <a:srgbClr val="B1599E"/>
              </a:solidFill>
              <a:ln w="19050">
                <a:solidFill>
                  <a:schemeClr val="lt1"/>
                </a:solidFill>
              </a:ln>
              <a:effectLst/>
            </c:spPr>
            <c:extLst>
              <c:ext xmlns:c16="http://schemas.microsoft.com/office/drawing/2014/chart" uri="{C3380CC4-5D6E-409C-BE32-E72D297353CC}">
                <c16:uniqueId val="{00000007-7C10-4A69-A69A-69D5F3031E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'C3.2'!$A$20:$A$23</c:f>
              <c:strCache>
                <c:ptCount val="4"/>
                <c:pt idx="0">
                  <c:v>Scuole medie superiori</c:v>
                </c:pt>
                <c:pt idx="1">
                  <c:v>Scuole professionali secondarie a tempo pieno</c:v>
                </c:pt>
                <c:pt idx="2">
                  <c:v>Scuole professionali secondarie a tempo parziale (tirocinio)</c:v>
                </c:pt>
                <c:pt idx="3">
                  <c:v>Altro</c:v>
                </c:pt>
              </c:strCache>
            </c:strRef>
          </c:cat>
          <c:val>
            <c:numRef>
              <c:f>'C3.2'!$N$20:$N$23</c:f>
              <c:numCache>
                <c:formatCode>0.0</c:formatCode>
                <c:ptCount val="4"/>
                <c:pt idx="0">
                  <c:v>39.255014326647562</c:v>
                </c:pt>
                <c:pt idx="1">
                  <c:v>22.120343839541547</c:v>
                </c:pt>
                <c:pt idx="2">
                  <c:v>29.742120343839538</c:v>
                </c:pt>
                <c:pt idx="3">
                  <c:v>8.8825214899713476</c:v>
                </c:pt>
              </c:numCache>
            </c:numRef>
          </c:val>
          <c:extLst>
            <c:ext xmlns:c16="http://schemas.microsoft.com/office/drawing/2014/chart" uri="{C3380CC4-5D6E-409C-BE32-E72D297353CC}">
              <c16:uniqueId val="{00000008-7C10-4A69-A69A-69D5F3031E2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75503705613624483"/>
          <c:w val="1"/>
          <c:h val="0.140345769121429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noFill/>
    <a:ln w="9525" cap="flat" cmpd="sng" algn="ctr">
      <a:noFill/>
      <a:round/>
    </a:ln>
    <a:effectLst/>
  </c:spPr>
  <c:txPr>
    <a:bodyPr/>
    <a:lstStyle/>
    <a:p>
      <a:pPr>
        <a:defRPr/>
      </a:pPr>
      <a:endParaRPr lang="it-CH"/>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it-CH" sz="1200" b="1" i="0" baseline="0">
                <a:effectLst/>
              </a:rPr>
              <a:t>Formazione professionale di base: allieve/i in formazione al 31.12 (in %), secondo gli ambiti professionali maggiormente scelti, in Ticino, nel 2022</a:t>
            </a:r>
            <a:endParaRPr lang="it-CH"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barChart>
        <c:barDir val="bar"/>
        <c:grouping val="stacked"/>
        <c:varyColors val="0"/>
        <c:ser>
          <c:idx val="0"/>
          <c:order val="0"/>
          <c:tx>
            <c:strRef>
              <c:f>'C3.3'!$B$49:$B$50</c:f>
              <c:strCache>
                <c:ptCount val="2"/>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'C3.3'!$A$51:$A$60</c:f>
              <c:strCache>
                <c:ptCount val="10"/>
                <c:pt idx="0">
                  <c:v>Architettura e urbanismo</c:v>
                </c:pt>
                <c:pt idx="1">
                  <c:v>Commercio e amministrazione</c:v>
                </c:pt>
                <c:pt idx="2">
                  <c:v>Costruzioni e genio civile</c:v>
                </c:pt>
                <c:pt idx="3">
                  <c:v>Cure infermieristiche</c:v>
                </c:pt>
                <c:pt idx="4">
                  <c:v>Elettricità ed energia</c:v>
                </c:pt>
                <c:pt idx="5">
                  <c:v>Elettronica e automatizzazione</c:v>
                </c:pt>
                <c:pt idx="6">
                  <c:v>Lavoro sociale e orientamento</c:v>
                </c:pt>
                <c:pt idx="7">
                  <c:v>Meccanica e lavoro del metallo</c:v>
                </c:pt>
                <c:pt idx="8">
                  <c:v>Veicoli a motore, costruzione navale e aeronautica</c:v>
                </c:pt>
                <c:pt idx="9">
                  <c:v>Vendita all'ingrosso e al dettaglio</c:v>
                </c:pt>
              </c:strCache>
            </c:strRef>
          </c:cat>
          <c:val>
            <c:numRef>
              <c:f>'C3.3'!$B$51:$B$60</c:f>
              <c:numCache>
                <c:formatCode>0.0</c:formatCode>
                <c:ptCount val="10"/>
                <c:pt idx="0">
                  <c:v>70.926517571884986</c:v>
                </c:pt>
                <c:pt idx="1">
                  <c:v>49.166666666666664</c:v>
                </c:pt>
                <c:pt idx="2">
                  <c:v>97.928994082840234</c:v>
                </c:pt>
                <c:pt idx="3">
                  <c:v>27.364185110663986</c:v>
                </c:pt>
                <c:pt idx="4">
                  <c:v>99.637681159420282</c:v>
                </c:pt>
                <c:pt idx="5">
                  <c:v>98.076923076923066</c:v>
                </c:pt>
                <c:pt idx="6">
                  <c:v>19.2</c:v>
                </c:pt>
                <c:pt idx="7">
                  <c:v>94.407894736842096</c:v>
                </c:pt>
                <c:pt idx="8">
                  <c:v>95.033860045146724</c:v>
                </c:pt>
                <c:pt idx="9">
                  <c:v>62.844702467343971</c:v>
                </c:pt>
              </c:numCache>
            </c:numRef>
          </c:val>
          <c:extLst>
            <c:ext xmlns:c16="http://schemas.microsoft.com/office/drawing/2014/chart" uri="{C3380CC4-5D6E-409C-BE32-E72D297353CC}">
              <c16:uniqueId val="{00000000-F024-4427-8E28-2009A24CF8A5}"/>
            </c:ext>
          </c:extLst>
        </c:ser>
        <c:ser>
          <c:idx val="1"/>
          <c:order val="1"/>
          <c:tx>
            <c:strRef>
              <c:f>'C3.3'!$C$49:$C$50</c:f>
              <c:strCache>
                <c:ptCount val="2"/>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'C3.3'!$A$51:$A$60</c:f>
              <c:strCache>
                <c:ptCount val="10"/>
                <c:pt idx="0">
                  <c:v>Architettura e urbanismo</c:v>
                </c:pt>
                <c:pt idx="1">
                  <c:v>Commercio e amministrazione</c:v>
                </c:pt>
                <c:pt idx="2">
                  <c:v>Costruzioni e genio civile</c:v>
                </c:pt>
                <c:pt idx="3">
                  <c:v>Cure infermieristiche</c:v>
                </c:pt>
                <c:pt idx="4">
                  <c:v>Elettricità ed energia</c:v>
                </c:pt>
                <c:pt idx="5">
                  <c:v>Elettronica e automatizzazione</c:v>
                </c:pt>
                <c:pt idx="6">
                  <c:v>Lavoro sociale e orientamento</c:v>
                </c:pt>
                <c:pt idx="7">
                  <c:v>Meccanica e lavoro del metallo</c:v>
                </c:pt>
                <c:pt idx="8">
                  <c:v>Veicoli a motore, costruzione navale e aeronautica</c:v>
                </c:pt>
                <c:pt idx="9">
                  <c:v>Vendita all'ingrosso e al dettaglio</c:v>
                </c:pt>
              </c:strCache>
            </c:strRef>
          </c:cat>
          <c:val>
            <c:numRef>
              <c:f>'C3.3'!$C$51:$C$60</c:f>
              <c:numCache>
                <c:formatCode>0.0</c:formatCode>
                <c:ptCount val="10"/>
                <c:pt idx="0">
                  <c:v>29.073482428115017</c:v>
                </c:pt>
                <c:pt idx="1">
                  <c:v>50.833333333333329</c:v>
                </c:pt>
                <c:pt idx="2">
                  <c:v>2.0710059171597637</c:v>
                </c:pt>
                <c:pt idx="3">
                  <c:v>72.635814889336018</c:v>
                </c:pt>
                <c:pt idx="4">
                  <c:v>0.36231884057971014</c:v>
                </c:pt>
                <c:pt idx="5">
                  <c:v>1.9230769230769231</c:v>
                </c:pt>
                <c:pt idx="6">
                  <c:v>80.800000000000011</c:v>
                </c:pt>
                <c:pt idx="7">
                  <c:v>5.5921052631578947</c:v>
                </c:pt>
                <c:pt idx="8">
                  <c:v>4.966139954853273</c:v>
                </c:pt>
                <c:pt idx="9">
                  <c:v>37.155297532656022</c:v>
                </c:pt>
              </c:numCache>
            </c:numRef>
          </c:val>
          <c:extLst>
            <c:ext xmlns:c16="http://schemas.microsoft.com/office/drawing/2014/chart" uri="{C3380CC4-5D6E-409C-BE32-E72D297353CC}">
              <c16:uniqueId val="{00000001-F024-4427-8E28-2009A24CF8A5}"/>
            </c:ext>
          </c:extLst>
        </c:ser>
        <c:dLbls>
          <c:showLegendKey val="0"/>
          <c:showVal val="0"/>
          <c:showCatName val="0"/>
          <c:showSerName val="0"/>
          <c:showPercent val="0"/>
          <c:showBubbleSize val="0"/>
        </c:dLbls>
        <c:gapWidth val="150"/>
        <c:overlap val="100"/>
        <c:axId val="660136632"/>
        <c:axId val="660134992"/>
      </c:barChart>
      <c:catAx>
        <c:axId val="660136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60134992"/>
        <c:crosses val="autoZero"/>
        <c:auto val="1"/>
        <c:lblAlgn val="ctr"/>
        <c:lblOffset val="100"/>
        <c:noMultiLvlLbl val="0"/>
      </c:catAx>
      <c:valAx>
        <c:axId val="66013499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60136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it-CH" sz="1100"/>
              <a:t>Principali diplomi rilasciati, in Ticino, nel 2022</a:t>
            </a:r>
          </a:p>
        </c:rich>
      </c:tx>
      <c:layout>
        <c:manualLayout>
          <c:xMode val="edge"/>
          <c:yMode val="edge"/>
          <c:x val="1.8241282894311285E-3"/>
          <c:y val="1.7248807115961422E-2"/>
        </c:manualLayout>
      </c:layout>
      <c:overlay val="0"/>
    </c:title>
    <c:autoTitleDeleted val="0"/>
    <c:plotArea>
      <c:layout>
        <c:manualLayout>
          <c:layoutTarget val="inner"/>
          <c:xMode val="edge"/>
          <c:yMode val="edge"/>
          <c:x val="6.1713019479583082E-2"/>
          <c:y val="0.12399474837773043"/>
          <c:w val="0.8917221590984451"/>
          <c:h val="0.63368442260552271"/>
        </c:manualLayout>
      </c:layout>
      <c:barChart>
        <c:barDir val="col"/>
        <c:grouping val="clustered"/>
        <c:varyColors val="0"/>
        <c:ser>
          <c:idx val="8"/>
          <c:order val="0"/>
          <c:spPr>
            <a:solidFill>
              <a:srgbClr val="F6CA3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'C3.4'!$A$6:$A$9</c:f>
              <c:strCache>
                <c:ptCount val="4"/>
                <c:pt idx="0">
                  <c:v>Attestati federali di capacità</c:v>
                </c:pt>
                <c:pt idx="1">
                  <c:v>Certificati di formazione profess.</c:v>
                </c:pt>
                <c:pt idx="2">
                  <c:v>Maturità liceali</c:v>
                </c:pt>
                <c:pt idx="3">
                  <c:v>Maturità professionali</c:v>
                </c:pt>
              </c:strCache>
            </c:strRef>
          </c:cat>
          <c:val>
            <c:numRef>
              <c:f>'C3.4'!$N$6:$N$9</c:f>
              <c:numCache>
                <c:formatCode>#,##0</c:formatCode>
                <c:ptCount val="4"/>
                <c:pt idx="0">
                  <c:v>1444</c:v>
                </c:pt>
                <c:pt idx="1">
                  <c:v>153</c:v>
                </c:pt>
                <c:pt idx="2">
                  <c:v>406</c:v>
                </c:pt>
                <c:pt idx="3">
                  <c:v>406</c:v>
                </c:pt>
              </c:numCache>
            </c:numRef>
          </c:val>
          <c:extLst>
            <c:ext xmlns:c16="http://schemas.microsoft.com/office/drawing/2014/chart" uri="{C3380CC4-5D6E-409C-BE32-E72D297353CC}">
              <c16:uniqueId val="{00000000-36CE-44D2-BDFF-9CA872449630}"/>
            </c:ext>
          </c:extLst>
        </c:ser>
        <c:ser>
          <c:idx val="9"/>
          <c:order val="1"/>
          <c:spPr>
            <a:solidFill>
              <a:srgbClr val="6E8CB6"/>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'C3.4'!$A$6:$A$9</c:f>
              <c:strCache>
                <c:ptCount val="4"/>
                <c:pt idx="0">
                  <c:v>Attestati federali di capacità</c:v>
                </c:pt>
                <c:pt idx="1">
                  <c:v>Certificati di formazione profess.</c:v>
                </c:pt>
                <c:pt idx="2">
                  <c:v>Maturità liceali</c:v>
                </c:pt>
                <c:pt idx="3">
                  <c:v>Maturità professionali</c:v>
                </c:pt>
              </c:strCache>
            </c:strRef>
          </c:cat>
          <c:val>
            <c:numRef>
              <c:f>'C3.4'!$O$6:$O$9</c:f>
              <c:numCache>
                <c:formatCode>#,##0</c:formatCode>
                <c:ptCount val="4"/>
                <c:pt idx="0">
                  <c:v>998</c:v>
                </c:pt>
                <c:pt idx="1">
                  <c:v>122</c:v>
                </c:pt>
                <c:pt idx="2">
                  <c:v>587</c:v>
                </c:pt>
                <c:pt idx="3">
                  <c:v>413</c:v>
                </c:pt>
              </c:numCache>
            </c:numRef>
          </c:val>
          <c:extLst>
            <c:ext xmlns:c16="http://schemas.microsoft.com/office/drawing/2014/chart" uri="{C3380CC4-5D6E-409C-BE32-E72D297353CC}">
              <c16:uniqueId val="{00000001-36CE-44D2-BDFF-9CA872449630}"/>
            </c:ext>
          </c:extLst>
        </c:ser>
        <c:dLbls>
          <c:showLegendKey val="0"/>
          <c:showVal val="0"/>
          <c:showCatName val="0"/>
          <c:showSerName val="0"/>
          <c:showPercent val="0"/>
          <c:showBubbleSize val="0"/>
        </c:dLbls>
        <c:gapWidth val="150"/>
        <c:axId val="55781632"/>
        <c:axId val="55795712"/>
      </c:barChart>
      <c:catAx>
        <c:axId val="55781632"/>
        <c:scaling>
          <c:orientation val="minMax"/>
        </c:scaling>
        <c:delete val="0"/>
        <c:axPos val="b"/>
        <c:numFmt formatCode="General" sourceLinked="0"/>
        <c:majorTickMark val="out"/>
        <c:minorTickMark val="none"/>
        <c:tickLblPos val="nextTo"/>
        <c:crossAx val="55795712"/>
        <c:crosses val="autoZero"/>
        <c:auto val="1"/>
        <c:lblAlgn val="ctr"/>
        <c:lblOffset val="100"/>
        <c:noMultiLvlLbl val="0"/>
      </c:catAx>
      <c:valAx>
        <c:axId val="55795712"/>
        <c:scaling>
          <c:orientation val="minMax"/>
        </c:scaling>
        <c:delete val="0"/>
        <c:axPos val="l"/>
        <c:majorGridlines/>
        <c:numFmt formatCode="#,##0" sourceLinked="1"/>
        <c:majorTickMark val="out"/>
        <c:minorTickMark val="none"/>
        <c:tickLblPos val="nextTo"/>
        <c:crossAx val="55781632"/>
        <c:crosses val="autoZero"/>
        <c:crossBetween val="between"/>
      </c:valAx>
    </c:plotArea>
    <c:legend>
      <c:legendPos val="b"/>
      <c:layout>
        <c:manualLayout>
          <c:xMode val="edge"/>
          <c:yMode val="edge"/>
          <c:x val="0.32869719003348163"/>
          <c:y val="0.87836687488410126"/>
          <c:w val="0.15373398178168907"/>
          <c:h val="5.0493284250060846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it-CH" sz="1100"/>
              <a:t>Studenti ticinesi delle università e dei politecnici della Svizzera, secondo l'ambito di studio, nel semestre autunnale 2022/23</a:t>
            </a:r>
          </a:p>
        </c:rich>
      </c:tx>
      <c:layout>
        <c:manualLayout>
          <c:xMode val="edge"/>
          <c:yMode val="edge"/>
          <c:x val="6.7495824385588182E-2"/>
          <c:y val="3.4039859100303792E-2"/>
        </c:manualLayout>
      </c:layout>
      <c:overlay val="0"/>
    </c:title>
    <c:autoTitleDeleted val="0"/>
    <c:plotArea>
      <c:layout>
        <c:manualLayout>
          <c:layoutTarget val="inner"/>
          <c:xMode val="edge"/>
          <c:yMode val="edge"/>
          <c:x val="0.29022892625357699"/>
          <c:y val="0.16255704348964795"/>
          <c:w val="0.64438008491218879"/>
          <c:h val="0.53072747305503498"/>
        </c:manualLayout>
      </c:layout>
      <c:barChart>
        <c:barDir val="bar"/>
        <c:grouping val="clustered"/>
        <c:varyColors val="0"/>
        <c:ser>
          <c:idx val="9"/>
          <c:order val="0"/>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'C3.5'!$A$6:$A$11</c:f>
              <c:strCache>
                <c:ptCount val="6"/>
                <c:pt idx="0">
                  <c:v>Scienze umane e sociali </c:v>
                </c:pt>
                <c:pt idx="1">
                  <c:v>Scienze economiche </c:v>
                </c:pt>
                <c:pt idx="2">
                  <c:v>Diritto </c:v>
                </c:pt>
                <c:pt idx="3">
                  <c:v>Scienze naturali ed esatte </c:v>
                </c:pt>
                <c:pt idx="4">
                  <c:v>Medicina e farmacia </c:v>
                </c:pt>
                <c:pt idx="5">
                  <c:v>Scienze tecniche </c:v>
                </c:pt>
              </c:strCache>
            </c:strRef>
          </c:cat>
          <c:val>
            <c:numRef>
              <c:f>'C3.5'!$O$6:$O$11</c:f>
              <c:numCache>
                <c:formatCode>#,##0</c:formatCode>
                <c:ptCount val="6"/>
                <c:pt idx="0">
                  <c:v>1399</c:v>
                </c:pt>
                <c:pt idx="1">
                  <c:v>309</c:v>
                </c:pt>
                <c:pt idx="2">
                  <c:v>299</c:v>
                </c:pt>
                <c:pt idx="3">
                  <c:v>478</c:v>
                </c:pt>
                <c:pt idx="4">
                  <c:v>365</c:v>
                </c:pt>
                <c:pt idx="5">
                  <c:v>222</c:v>
                </c:pt>
              </c:numCache>
            </c:numRef>
          </c:val>
          <c:extLst>
            <c:ext xmlns:c16="http://schemas.microsoft.com/office/drawing/2014/chart" uri="{C3380CC4-5D6E-409C-BE32-E72D297353CC}">
              <c16:uniqueId val="{00000000-F469-45E5-97AE-04526971E1DB}"/>
            </c:ext>
          </c:extLst>
        </c:ser>
        <c:ser>
          <c:idx val="8"/>
          <c:order val="1"/>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'C3.5'!$A$6:$A$11</c:f>
              <c:strCache>
                <c:ptCount val="6"/>
                <c:pt idx="0">
                  <c:v>Scienze umane e sociali </c:v>
                </c:pt>
                <c:pt idx="1">
                  <c:v>Scienze economiche </c:v>
                </c:pt>
                <c:pt idx="2">
                  <c:v>Diritto </c:v>
                </c:pt>
                <c:pt idx="3">
                  <c:v>Scienze naturali ed esatte </c:v>
                </c:pt>
                <c:pt idx="4">
                  <c:v>Medicina e farmacia </c:v>
                </c:pt>
                <c:pt idx="5">
                  <c:v>Scienze tecniche </c:v>
                </c:pt>
              </c:strCache>
            </c:strRef>
          </c:cat>
          <c:val>
            <c:numRef>
              <c:f>'C3.5'!$N$6:$N$11</c:f>
              <c:numCache>
                <c:formatCode>#,##0</c:formatCode>
                <c:ptCount val="6"/>
                <c:pt idx="0">
                  <c:v>585</c:v>
                </c:pt>
                <c:pt idx="1">
                  <c:v>592</c:v>
                </c:pt>
                <c:pt idx="2">
                  <c:v>210</c:v>
                </c:pt>
                <c:pt idx="3">
                  <c:v>653</c:v>
                </c:pt>
                <c:pt idx="4">
                  <c:v>237</c:v>
                </c:pt>
                <c:pt idx="5">
                  <c:v>490</c:v>
                </c:pt>
              </c:numCache>
            </c:numRef>
          </c:val>
          <c:extLst>
            <c:ext xmlns:c16="http://schemas.microsoft.com/office/drawing/2014/chart" uri="{C3380CC4-5D6E-409C-BE32-E72D297353CC}">
              <c16:uniqueId val="{00000001-F469-45E5-97AE-04526971E1DB}"/>
            </c:ext>
          </c:extLst>
        </c:ser>
        <c:dLbls>
          <c:showLegendKey val="0"/>
          <c:showVal val="0"/>
          <c:showCatName val="0"/>
          <c:showSerName val="0"/>
          <c:showPercent val="0"/>
          <c:showBubbleSize val="0"/>
        </c:dLbls>
        <c:gapWidth val="150"/>
        <c:axId val="56867072"/>
        <c:axId val="56868864"/>
      </c:barChart>
      <c:catAx>
        <c:axId val="56867072"/>
        <c:scaling>
          <c:orientation val="minMax"/>
        </c:scaling>
        <c:delete val="0"/>
        <c:axPos val="l"/>
        <c:numFmt formatCode="General" sourceLinked="0"/>
        <c:majorTickMark val="out"/>
        <c:minorTickMark val="none"/>
        <c:tickLblPos val="nextTo"/>
        <c:crossAx val="56868864"/>
        <c:crosses val="autoZero"/>
        <c:auto val="1"/>
        <c:lblAlgn val="ctr"/>
        <c:lblOffset val="100"/>
        <c:noMultiLvlLbl val="0"/>
      </c:catAx>
      <c:valAx>
        <c:axId val="56868864"/>
        <c:scaling>
          <c:orientation val="minMax"/>
        </c:scaling>
        <c:delete val="0"/>
        <c:axPos val="b"/>
        <c:majorGridlines>
          <c:spPr>
            <a:ln>
              <a:solidFill>
                <a:schemeClr val="bg1">
                  <a:lumMod val="85000"/>
                </a:schemeClr>
              </a:solidFill>
            </a:ln>
          </c:spPr>
        </c:majorGridlines>
        <c:numFmt formatCode="#,##0" sourceLinked="1"/>
        <c:majorTickMark val="out"/>
        <c:minorTickMark val="none"/>
        <c:tickLblPos val="nextTo"/>
        <c:crossAx val="56867072"/>
        <c:crosses val="autoZero"/>
        <c:crossBetween val="between"/>
      </c:valAx>
    </c:plotArea>
    <c:legend>
      <c:legendPos val="b"/>
      <c:layout>
        <c:manualLayout>
          <c:xMode val="edge"/>
          <c:yMode val="edge"/>
          <c:x val="0.29286256263421617"/>
          <c:y val="0.79194383155048487"/>
          <c:w val="0.58123252207110476"/>
          <c:h val="9.3281710741012186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52010837355009E-2"/>
          <c:y val="9.777661168211127E-2"/>
          <c:w val="0.87723148625113445"/>
          <c:h val="0.5569574711639006"/>
        </c:manualLayout>
      </c:layout>
      <c:barChart>
        <c:barDir val="col"/>
        <c:grouping val="clustered"/>
        <c:varyColors val="0"/>
        <c:ser>
          <c:idx val="8"/>
          <c:order val="0"/>
          <c:tx>
            <c:v>Uomini</c:v>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'C3.6'!$A$7:$A$15</c:f>
              <c:strCache>
                <c:ptCount val="9"/>
                <c:pt idx="0">
                  <c:v>Scuole dell'infanzia</c:v>
                </c:pt>
                <c:pt idx="1">
                  <c:v>Scuole elementari</c:v>
                </c:pt>
                <c:pt idx="2">
                  <c:v>Scuole speciali</c:v>
                </c:pt>
                <c:pt idx="3">
                  <c:v>Scuole medie</c:v>
                </c:pt>
                <c:pt idx="4">
                  <c:v>Scuole medie superiori</c:v>
                </c:pt>
                <c:pt idx="5">
                  <c:v>Formazioni transitorie dal secondario I al secondario II</c:v>
                </c:pt>
                <c:pt idx="6">
                  <c:v>Scuole professionali di base a tempo pieno</c:v>
                </c:pt>
                <c:pt idx="7">
                  <c:v>Scuole professionali di base a tempo parziale</c:v>
                </c:pt>
                <c:pt idx="8">
                  <c:v>Scuole specializzate superiori</c:v>
                </c:pt>
              </c:strCache>
            </c:strRef>
          </c:cat>
          <c:val>
            <c:numRef>
              <c:f>'C3.6'!$R$7:$R$15</c:f>
              <c:numCache>
                <c:formatCode>#,##0</c:formatCode>
                <c:ptCount val="9"/>
                <c:pt idx="0">
                  <c:v>53</c:v>
                </c:pt>
                <c:pt idx="1">
                  <c:v>335</c:v>
                </c:pt>
                <c:pt idx="2">
                  <c:v>69</c:v>
                </c:pt>
                <c:pt idx="3">
                  <c:v>594</c:v>
                </c:pt>
                <c:pt idx="4">
                  <c:v>321</c:v>
                </c:pt>
                <c:pt idx="5">
                  <c:v>60</c:v>
                </c:pt>
                <c:pt idx="6">
                  <c:v>313</c:v>
                </c:pt>
                <c:pt idx="7">
                  <c:v>390</c:v>
                </c:pt>
                <c:pt idx="8">
                  <c:v>192</c:v>
                </c:pt>
              </c:numCache>
            </c:numRef>
          </c:val>
          <c:extLst>
            <c:ext xmlns:c16="http://schemas.microsoft.com/office/drawing/2014/chart" uri="{C3380CC4-5D6E-409C-BE32-E72D297353CC}">
              <c16:uniqueId val="{00000000-11D8-457C-8B98-C386682DC444}"/>
            </c:ext>
          </c:extLst>
        </c:ser>
        <c:ser>
          <c:idx val="9"/>
          <c:order val="1"/>
          <c:tx>
            <c:v>Donne</c:v>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'C3.6'!$A$7:$A$15</c:f>
              <c:strCache>
                <c:ptCount val="9"/>
                <c:pt idx="0">
                  <c:v>Scuole dell'infanzia</c:v>
                </c:pt>
                <c:pt idx="1">
                  <c:v>Scuole elementari</c:v>
                </c:pt>
                <c:pt idx="2">
                  <c:v>Scuole speciali</c:v>
                </c:pt>
                <c:pt idx="3">
                  <c:v>Scuole medie</c:v>
                </c:pt>
                <c:pt idx="4">
                  <c:v>Scuole medie superiori</c:v>
                </c:pt>
                <c:pt idx="5">
                  <c:v>Formazioni transitorie dal secondario I al secondario II</c:v>
                </c:pt>
                <c:pt idx="6">
                  <c:v>Scuole professionali di base a tempo pieno</c:v>
                </c:pt>
                <c:pt idx="7">
                  <c:v>Scuole professionali di base a tempo parziale</c:v>
                </c:pt>
                <c:pt idx="8">
                  <c:v>Scuole specializzate superiori</c:v>
                </c:pt>
              </c:strCache>
            </c:strRef>
          </c:cat>
          <c:val>
            <c:numRef>
              <c:f>'C3.6'!$S$7:$S$15</c:f>
              <c:numCache>
                <c:formatCode>_ * #,##0_ ;_ * \-#,##0_ ;_ * "-"??_ ;_ @_ </c:formatCode>
                <c:ptCount val="9"/>
                <c:pt idx="0">
                  <c:v>726</c:v>
                </c:pt>
                <c:pt idx="1">
                  <c:v>1307</c:v>
                </c:pt>
                <c:pt idx="2">
                  <c:v>449</c:v>
                </c:pt>
                <c:pt idx="3">
                  <c:v>1066</c:v>
                </c:pt>
                <c:pt idx="4">
                  <c:v>289</c:v>
                </c:pt>
                <c:pt idx="5">
                  <c:v>60</c:v>
                </c:pt>
                <c:pt idx="6">
                  <c:v>382</c:v>
                </c:pt>
                <c:pt idx="7">
                  <c:v>284</c:v>
                </c:pt>
                <c:pt idx="8">
                  <c:v>127</c:v>
                </c:pt>
              </c:numCache>
            </c:numRef>
          </c:val>
          <c:extLst>
            <c:ext xmlns:c16="http://schemas.microsoft.com/office/drawing/2014/chart" uri="{C3380CC4-5D6E-409C-BE32-E72D297353CC}">
              <c16:uniqueId val="{00000001-11D8-457C-8B98-C386682DC444}"/>
            </c:ext>
          </c:extLst>
        </c:ser>
        <c:dLbls>
          <c:showLegendKey val="0"/>
          <c:showVal val="0"/>
          <c:showCatName val="0"/>
          <c:showSerName val="0"/>
          <c:showPercent val="0"/>
          <c:showBubbleSize val="0"/>
        </c:dLbls>
        <c:gapWidth val="150"/>
        <c:axId val="56925184"/>
        <c:axId val="56926976"/>
      </c:barChart>
      <c:catAx>
        <c:axId val="56925184"/>
        <c:scaling>
          <c:orientation val="minMax"/>
        </c:scaling>
        <c:delete val="0"/>
        <c:axPos val="b"/>
        <c:numFmt formatCode="General" sourceLinked="0"/>
        <c:majorTickMark val="out"/>
        <c:minorTickMark val="none"/>
        <c:tickLblPos val="nextTo"/>
        <c:txPr>
          <a:bodyPr rot="0" vert="horz"/>
          <a:lstStyle/>
          <a:p>
            <a:pPr>
              <a:defRPr/>
            </a:pPr>
            <a:endParaRPr lang="it-CH"/>
          </a:p>
        </c:txPr>
        <c:crossAx val="56926976"/>
        <c:crosses val="autoZero"/>
        <c:auto val="1"/>
        <c:lblAlgn val="ctr"/>
        <c:lblOffset val="100"/>
        <c:noMultiLvlLbl val="0"/>
      </c:catAx>
      <c:valAx>
        <c:axId val="56926976"/>
        <c:scaling>
          <c:orientation val="minMax"/>
        </c:scaling>
        <c:delete val="0"/>
        <c:axPos val="l"/>
        <c:majorGridlines>
          <c:spPr>
            <a:ln>
              <a:solidFill>
                <a:schemeClr val="bg1">
                  <a:lumMod val="95000"/>
                </a:schemeClr>
              </a:solidFill>
            </a:ln>
          </c:spPr>
        </c:majorGridlines>
        <c:numFmt formatCode="#,##0" sourceLinked="1"/>
        <c:majorTickMark val="out"/>
        <c:minorTickMark val="none"/>
        <c:tickLblPos val="nextTo"/>
        <c:crossAx val="56925184"/>
        <c:crosses val="autoZero"/>
        <c:crossBetween val="between"/>
      </c:valAx>
    </c:plotArea>
    <c:legend>
      <c:legendPos val="b"/>
      <c:layout>
        <c:manualLayout>
          <c:xMode val="edge"/>
          <c:yMode val="edge"/>
          <c:x val="0.73504753377399734"/>
          <c:y val="0.18659431818097402"/>
          <c:w val="0.13985164897866029"/>
          <c:h val="5.6864493422350955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'C4.1'!$B$3:$B$4</c:f>
              <c:strCache>
                <c:ptCount val="2"/>
                <c:pt idx="0">
                  <c:v>2010</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'C4.1'!$B$6:$B$15</c:f>
              <c:numCache>
                <c:formatCode>#,##0</c:formatCode>
                <c:ptCount val="10"/>
                <c:pt idx="0" formatCode="\(#,##0\)">
                  <c:v>393.73666152290002</c:v>
                </c:pt>
                <c:pt idx="1">
                  <c:v>5864.3254042442204</c:v>
                </c:pt>
                <c:pt idx="2">
                  <c:v>18473.9000638908</c:v>
                </c:pt>
                <c:pt idx="3">
                  <c:v>11898.015315627499</c:v>
                </c:pt>
                <c:pt idx="4">
                  <c:v>9525.8338618612506</c:v>
                </c:pt>
                <c:pt idx="5">
                  <c:v>7555.9233540759496</c:v>
                </c:pt>
                <c:pt idx="6" formatCode="\(#,##0\)">
                  <c:v>2566.9256403638301</c:v>
                </c:pt>
                <c:pt idx="7">
                  <c:v>16201.9148957658</c:v>
                </c:pt>
                <c:pt idx="8">
                  <c:v>4559.7718254970496</c:v>
                </c:pt>
                <c:pt idx="9">
                  <c:v>6422.9702032901996</c:v>
                </c:pt>
              </c:numCache>
            </c:numRef>
          </c:val>
          <c:extLst>
            <c:ext xmlns:c16="http://schemas.microsoft.com/office/drawing/2014/chart" uri="{C3380CC4-5D6E-409C-BE32-E72D297353CC}">
              <c16:uniqueId val="{00000000-3BE6-468C-BA04-A50EFDBDAF13}"/>
            </c:ext>
          </c:extLst>
        </c:ser>
        <c:ser>
          <c:idx val="2"/>
          <c:order val="2"/>
          <c:tx>
            <c:strRef>
              <c:f>'C4.1'!$D$3:$D$4</c:f>
              <c:strCache>
                <c:ptCount val="2"/>
                <c:pt idx="0">
                  <c:v>2011</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'C4.1'!$D$6:$D$15</c:f>
              <c:numCache>
                <c:formatCode>#,##0</c:formatCode>
                <c:ptCount val="10"/>
                <c:pt idx="0">
                  <c:v>0</c:v>
                </c:pt>
                <c:pt idx="1">
                  <c:v>6928.1469209840998</c:v>
                </c:pt>
                <c:pt idx="2">
                  <c:v>16921.042920348798</c:v>
                </c:pt>
                <c:pt idx="3">
                  <c:v>15581.8069440327</c:v>
                </c:pt>
                <c:pt idx="4">
                  <c:v>8679.1674189267505</c:v>
                </c:pt>
                <c:pt idx="5">
                  <c:v>9177.1161068493493</c:v>
                </c:pt>
                <c:pt idx="6" formatCode="\(#,##0\)">
                  <c:v>2591.6032554620501</c:v>
                </c:pt>
                <c:pt idx="7">
                  <c:v>14554.8184341748</c:v>
                </c:pt>
                <c:pt idx="8">
                  <c:v>5811.3616521637796</c:v>
                </c:pt>
                <c:pt idx="9">
                  <c:v>6213.62622685527</c:v>
                </c:pt>
              </c:numCache>
            </c:numRef>
          </c:val>
          <c:extLst>
            <c:ext xmlns:c16="http://schemas.microsoft.com/office/drawing/2014/chart" uri="{C3380CC4-5D6E-409C-BE32-E72D297353CC}">
              <c16:uniqueId val="{00000001-3BE6-468C-BA04-A50EFDBDAF13}"/>
            </c:ext>
          </c:extLst>
        </c:ser>
        <c:ser>
          <c:idx val="4"/>
          <c:order val="4"/>
          <c:tx>
            <c:strRef>
              <c:f>'C4.1'!$F$3:$F$4</c:f>
              <c:strCache>
                <c:ptCount val="2"/>
                <c:pt idx="0">
                  <c:v>2012</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'C4.1'!$F$6:$F$15</c:f>
              <c:numCache>
                <c:formatCode>#,##0</c:formatCode>
                <c:ptCount val="10"/>
                <c:pt idx="0">
                  <c:v>0</c:v>
                </c:pt>
                <c:pt idx="1">
                  <c:v>8409.0490845581207</c:v>
                </c:pt>
                <c:pt idx="2">
                  <c:v>17567.709313298299</c:v>
                </c:pt>
                <c:pt idx="3">
                  <c:v>15060.5652122264</c:v>
                </c:pt>
                <c:pt idx="4">
                  <c:v>8876.8128530347694</c:v>
                </c:pt>
                <c:pt idx="5">
                  <c:v>8831.8235908151692</c:v>
                </c:pt>
                <c:pt idx="6" formatCode="\(#,##0\)">
                  <c:v>2332.98614170975</c:v>
                </c:pt>
                <c:pt idx="7">
                  <c:v>13869.2455289555</c:v>
                </c:pt>
                <c:pt idx="8">
                  <c:v>5115.5064562802499</c:v>
                </c:pt>
                <c:pt idx="9">
                  <c:v>4952.6640606500296</c:v>
                </c:pt>
              </c:numCache>
            </c:numRef>
          </c:val>
          <c:extLst>
            <c:ext xmlns:c16="http://schemas.microsoft.com/office/drawing/2014/chart" uri="{C3380CC4-5D6E-409C-BE32-E72D297353CC}">
              <c16:uniqueId val="{00000002-3BE6-468C-BA04-A50EFDBDAF13}"/>
            </c:ext>
          </c:extLst>
        </c:ser>
        <c:ser>
          <c:idx val="6"/>
          <c:order val="6"/>
          <c:tx>
            <c:strRef>
              <c:f>'C4.1'!$H$3:$H$4</c:f>
              <c:strCache>
                <c:ptCount val="2"/>
                <c:pt idx="0">
                  <c:v>2013</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'C4.1'!$H$6:$H$15</c:f>
              <c:numCache>
                <c:formatCode>#,##0</c:formatCode>
                <c:ptCount val="10"/>
                <c:pt idx="0" formatCode="\(#,##0\)">
                  <c:v>429.39576958627498</c:v>
                </c:pt>
                <c:pt idx="1">
                  <c:v>8183.8626977706999</c:v>
                </c:pt>
                <c:pt idx="2">
                  <c:v>19014.742719154401</c:v>
                </c:pt>
                <c:pt idx="3">
                  <c:v>13521.477083538</c:v>
                </c:pt>
                <c:pt idx="4">
                  <c:v>7454.5941556623202</c:v>
                </c:pt>
                <c:pt idx="5">
                  <c:v>8920.9826285623294</c:v>
                </c:pt>
                <c:pt idx="6" formatCode="\(#,##0\)">
                  <c:v>3587.3286647264699</c:v>
                </c:pt>
                <c:pt idx="7">
                  <c:v>15197.3566366824</c:v>
                </c:pt>
                <c:pt idx="8">
                  <c:v>5079.90908082843</c:v>
                </c:pt>
                <c:pt idx="9">
                  <c:v>4833.7986462754798</c:v>
                </c:pt>
              </c:numCache>
            </c:numRef>
          </c:val>
          <c:extLst>
            <c:ext xmlns:c16="http://schemas.microsoft.com/office/drawing/2014/chart" uri="{C3380CC4-5D6E-409C-BE32-E72D297353CC}">
              <c16:uniqueId val="{00000003-3BE6-468C-BA04-A50EFDBDAF13}"/>
            </c:ext>
          </c:extLst>
        </c:ser>
        <c:ser>
          <c:idx val="8"/>
          <c:order val="8"/>
          <c:tx>
            <c:strRef>
              <c:f>'C4.1'!$J$3:$J$4</c:f>
              <c:strCache>
                <c:ptCount val="2"/>
                <c:pt idx="0">
                  <c:v>2014</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'C4.1'!$J$6:$J$15</c:f>
              <c:numCache>
                <c:formatCode>#,##0</c:formatCode>
                <c:ptCount val="10"/>
                <c:pt idx="0" formatCode="\(#,##0\)">
                  <c:v>770.65409315967497</c:v>
                </c:pt>
                <c:pt idx="1">
                  <c:v>8942.7694091069206</c:v>
                </c:pt>
                <c:pt idx="2">
                  <c:v>20949.707379966701</c:v>
                </c:pt>
                <c:pt idx="3">
                  <c:v>13982.5722593178</c:v>
                </c:pt>
                <c:pt idx="4">
                  <c:v>9677.1697655309999</c:v>
                </c:pt>
                <c:pt idx="5">
                  <c:v>9061.8321379131994</c:v>
                </c:pt>
                <c:pt idx="6" formatCode="\(#,##0\)">
                  <c:v>2828.4064514243801</c:v>
                </c:pt>
                <c:pt idx="7">
                  <c:v>12999.390879714099</c:v>
                </c:pt>
                <c:pt idx="8">
                  <c:v>4564.2620004946202</c:v>
                </c:pt>
                <c:pt idx="9">
                  <c:v>4817.3087436401502</c:v>
                </c:pt>
              </c:numCache>
            </c:numRef>
          </c:val>
          <c:extLst>
            <c:ext xmlns:c16="http://schemas.microsoft.com/office/drawing/2014/chart" uri="{C3380CC4-5D6E-409C-BE32-E72D297353CC}">
              <c16:uniqueId val="{00000004-3BE6-468C-BA04-A50EFDBDAF13}"/>
            </c:ext>
          </c:extLst>
        </c:ser>
        <c:ser>
          <c:idx val="10"/>
          <c:order val="10"/>
          <c:tx>
            <c:strRef>
              <c:f>'C4.1'!$L$3:$L$4</c:f>
              <c:strCache>
                <c:ptCount val="2"/>
                <c:pt idx="0">
                  <c:v>2015</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'C4.1'!$L$6:$L$15</c:f>
              <c:numCache>
                <c:formatCode>#,##0</c:formatCode>
                <c:ptCount val="10"/>
                <c:pt idx="0" formatCode="\(#,##0\)">
                  <c:v>331.17708652369998</c:v>
                </c:pt>
                <c:pt idx="1">
                  <c:v>9283.6305377336503</c:v>
                </c:pt>
                <c:pt idx="2">
                  <c:v>22767.356954581101</c:v>
                </c:pt>
                <c:pt idx="3">
                  <c:v>13232.3030903331</c:v>
                </c:pt>
                <c:pt idx="4">
                  <c:v>10375.3386539446</c:v>
                </c:pt>
                <c:pt idx="5">
                  <c:v>9885.7511161051007</c:v>
                </c:pt>
                <c:pt idx="6" formatCode="\(#,##0\)">
                  <c:v>2858.2591413210698</c:v>
                </c:pt>
                <c:pt idx="7">
                  <c:v>11803.897371090699</c:v>
                </c:pt>
                <c:pt idx="8">
                  <c:v>4619.60731788672</c:v>
                </c:pt>
                <c:pt idx="9">
                  <c:v>5563.9764960022003</c:v>
                </c:pt>
              </c:numCache>
            </c:numRef>
          </c:val>
          <c:extLst>
            <c:ext xmlns:c16="http://schemas.microsoft.com/office/drawing/2014/chart" uri="{C3380CC4-5D6E-409C-BE32-E72D297353CC}">
              <c16:uniqueId val="{00000005-3BE6-468C-BA04-A50EFDBDAF13}"/>
            </c:ext>
          </c:extLst>
        </c:ser>
        <c:ser>
          <c:idx val="12"/>
          <c:order val="12"/>
          <c:tx>
            <c:strRef>
              <c:f>'C4.1'!$N$3:$N$4</c:f>
              <c:strCache>
                <c:ptCount val="2"/>
                <c:pt idx="0">
                  <c:v>2016</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'C4.1'!$N$6:$N$15</c:f>
              <c:numCache>
                <c:formatCode>#,##0</c:formatCode>
                <c:ptCount val="10"/>
                <c:pt idx="0" formatCode="\(#,##0\)">
                  <c:v>291.96929064337502</c:v>
                </c:pt>
                <c:pt idx="1">
                  <c:v>10763.5090046848</c:v>
                </c:pt>
                <c:pt idx="2">
                  <c:v>20161.216363481999</c:v>
                </c:pt>
                <c:pt idx="3">
                  <c:v>15767.4969718227</c:v>
                </c:pt>
                <c:pt idx="4">
                  <c:v>7750.9900160325997</c:v>
                </c:pt>
                <c:pt idx="5">
                  <c:v>8655.2761529574691</c:v>
                </c:pt>
                <c:pt idx="6" formatCode="\(#,##0\)">
                  <c:v>2578.6040065430002</c:v>
                </c:pt>
                <c:pt idx="7">
                  <c:v>13280.0903477393</c:v>
                </c:pt>
                <c:pt idx="8">
                  <c:v>5531.3705723218</c:v>
                </c:pt>
                <c:pt idx="9">
                  <c:v>5258.4692898549702</c:v>
                </c:pt>
              </c:numCache>
            </c:numRef>
          </c:val>
          <c:extLst>
            <c:ext xmlns:c16="http://schemas.microsoft.com/office/drawing/2014/chart" uri="{C3380CC4-5D6E-409C-BE32-E72D297353CC}">
              <c16:uniqueId val="{00000006-3BE6-468C-BA04-A50EFDBDAF13}"/>
            </c:ext>
          </c:extLst>
        </c:ser>
        <c:ser>
          <c:idx val="14"/>
          <c:order val="14"/>
          <c:tx>
            <c:strRef>
              <c:f>'C4.1'!$P$3:$P$4</c:f>
              <c:strCache>
                <c:ptCount val="2"/>
                <c:pt idx="0">
                  <c:v>2017</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'C4.1'!$P$6:$P$15</c:f>
              <c:numCache>
                <c:formatCode>#,##0</c:formatCode>
                <c:ptCount val="10"/>
                <c:pt idx="0" formatCode="\(#,##0\)">
                  <c:v>236.18909596982499</c:v>
                </c:pt>
                <c:pt idx="1">
                  <c:v>10793.9133877761</c:v>
                </c:pt>
                <c:pt idx="2">
                  <c:v>20759.7936285986</c:v>
                </c:pt>
                <c:pt idx="3">
                  <c:v>15277.850233150501</c:v>
                </c:pt>
                <c:pt idx="4">
                  <c:v>9384.0744703332002</c:v>
                </c:pt>
                <c:pt idx="5">
                  <c:v>8539.2953198401501</c:v>
                </c:pt>
                <c:pt idx="6" formatCode="\(#,##0\)">
                  <c:v>3539.7991995901298</c:v>
                </c:pt>
                <c:pt idx="7">
                  <c:v>12639.1257907284</c:v>
                </c:pt>
                <c:pt idx="8">
                  <c:v>4639.1530377709996</c:v>
                </c:pt>
                <c:pt idx="9">
                  <c:v>5518.1097997135203</c:v>
                </c:pt>
              </c:numCache>
            </c:numRef>
          </c:val>
          <c:extLst>
            <c:ext xmlns:c16="http://schemas.microsoft.com/office/drawing/2014/chart" uri="{C3380CC4-5D6E-409C-BE32-E72D297353CC}">
              <c16:uniqueId val="{00000007-3BE6-468C-BA04-A50EFDBDAF13}"/>
            </c:ext>
          </c:extLst>
        </c:ser>
        <c:ser>
          <c:idx val="16"/>
          <c:order val="16"/>
          <c:tx>
            <c:strRef>
              <c:f>'C4.1'!$R$3:$R$4</c:f>
              <c:strCache>
                <c:ptCount val="2"/>
                <c:pt idx="0">
                  <c:v>2018</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'C4.1'!$R$6:$R$15</c:f>
              <c:numCache>
                <c:formatCode>#,##0</c:formatCode>
                <c:ptCount val="10"/>
                <c:pt idx="0" formatCode="\(#,##0\)">
                  <c:v>272.622375675</c:v>
                </c:pt>
                <c:pt idx="1">
                  <c:v>9161.1681066000001</c:v>
                </c:pt>
                <c:pt idx="2">
                  <c:v>22938.442316150002</c:v>
                </c:pt>
                <c:pt idx="3">
                  <c:v>16302.2773538</c:v>
                </c:pt>
                <c:pt idx="4">
                  <c:v>7731.3651894499999</c:v>
                </c:pt>
                <c:pt idx="5">
                  <c:v>8088.9876751000002</c:v>
                </c:pt>
                <c:pt idx="6" formatCode="\(#,##0\)">
                  <c:v>2834.6393102249999</c:v>
                </c:pt>
                <c:pt idx="7">
                  <c:v>14098.482670275</c:v>
                </c:pt>
                <c:pt idx="8">
                  <c:v>3694.7061177249998</c:v>
                </c:pt>
                <c:pt idx="9">
                  <c:v>4734.3677944999999</c:v>
                </c:pt>
              </c:numCache>
            </c:numRef>
          </c:val>
          <c:extLst>
            <c:ext xmlns:c16="http://schemas.microsoft.com/office/drawing/2014/chart" uri="{C3380CC4-5D6E-409C-BE32-E72D297353CC}">
              <c16:uniqueId val="{00000008-3BE6-468C-BA04-A50EFDBDAF13}"/>
            </c:ext>
          </c:extLst>
        </c:ser>
        <c:ser>
          <c:idx val="18"/>
          <c:order val="18"/>
          <c:tx>
            <c:strRef>
              <c:f>'C4.1'!$T$3:$T$4</c:f>
              <c:strCache>
                <c:ptCount val="2"/>
                <c:pt idx="0">
                  <c:v>2019</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'C4.1'!$T$6:$T$15</c:f>
              <c:numCache>
                <c:formatCode>#,##0</c:formatCode>
                <c:ptCount val="10"/>
                <c:pt idx="0" formatCode="\(#,##0\)">
                  <c:v>215.55183622499999</c:v>
                </c:pt>
                <c:pt idx="1">
                  <c:v>7579.7295868250003</c:v>
                </c:pt>
                <c:pt idx="2">
                  <c:v>23122.297855325</c:v>
                </c:pt>
                <c:pt idx="3">
                  <c:v>15237.9767149</c:v>
                </c:pt>
                <c:pt idx="4">
                  <c:v>9048.4725153750005</c:v>
                </c:pt>
                <c:pt idx="5">
                  <c:v>10003.596899624999</c:v>
                </c:pt>
                <c:pt idx="6" formatCode="\(#,##0\)">
                  <c:v>2763.1567360250001</c:v>
                </c:pt>
                <c:pt idx="7">
                  <c:v>11752.871086675001</c:v>
                </c:pt>
                <c:pt idx="8">
                  <c:v>3383.7814699750002</c:v>
                </c:pt>
                <c:pt idx="9">
                  <c:v>5439.9229390500004</c:v>
                </c:pt>
              </c:numCache>
            </c:numRef>
          </c:val>
          <c:extLst>
            <c:ext xmlns:c16="http://schemas.microsoft.com/office/drawing/2014/chart" uri="{C3380CC4-5D6E-409C-BE32-E72D297353CC}">
              <c16:uniqueId val="{00000009-3BE6-468C-BA04-A50EFDBDAF13}"/>
            </c:ext>
          </c:extLst>
        </c:ser>
        <c:ser>
          <c:idx val="20"/>
          <c:order val="20"/>
          <c:tx>
            <c:strRef>
              <c:f>'C4.1'!$V$3:$V$4</c:f>
              <c:strCache>
                <c:ptCount val="2"/>
                <c:pt idx="0">
                  <c:v>2020</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'C4.1'!$V$6:$V$15</c:f>
              <c:numCache>
                <c:formatCode>#,##0</c:formatCode>
                <c:ptCount val="10"/>
                <c:pt idx="0">
                  <c:v>0</c:v>
                </c:pt>
                <c:pt idx="1">
                  <c:v>8259.6263032250008</c:v>
                </c:pt>
                <c:pt idx="2">
                  <c:v>20708.971761125002</c:v>
                </c:pt>
                <c:pt idx="3">
                  <c:v>15437.267083475001</c:v>
                </c:pt>
                <c:pt idx="4">
                  <c:v>8861.4347933999998</c:v>
                </c:pt>
                <c:pt idx="5">
                  <c:v>10398.794482425001</c:v>
                </c:pt>
                <c:pt idx="6" formatCode="\(#,##0\)">
                  <c:v>2586.2742396499998</c:v>
                </c:pt>
                <c:pt idx="7">
                  <c:v>11491.2507408</c:v>
                </c:pt>
                <c:pt idx="8">
                  <c:v>4193.2963889749999</c:v>
                </c:pt>
                <c:pt idx="9">
                  <c:v>5183.3488475499998</c:v>
                </c:pt>
              </c:numCache>
            </c:numRef>
          </c:val>
          <c:extLst>
            <c:ext xmlns:c16="http://schemas.microsoft.com/office/drawing/2014/chart" uri="{C3380CC4-5D6E-409C-BE32-E72D297353CC}">
              <c16:uniqueId val="{0000000A-3BE6-468C-BA04-A50EFDBDAF13}"/>
            </c:ext>
          </c:extLst>
        </c:ser>
        <c:ser>
          <c:idx val="22"/>
          <c:order val="22"/>
          <c:tx>
            <c:strRef>
              <c:f>'C4.1'!$X$3:$X$4</c:f>
              <c:strCache>
                <c:ptCount val="2"/>
                <c:pt idx="0">
                  <c:v>2021</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'C4.1'!$X$6:$X$15</c:f>
              <c:numCache>
                <c:formatCode>#,##0</c:formatCode>
                <c:ptCount val="10"/>
                <c:pt idx="0" formatCode="\(#,##0\)">
                  <c:v>217</c:v>
                </c:pt>
                <c:pt idx="1">
                  <c:v>9945</c:v>
                </c:pt>
                <c:pt idx="2">
                  <c:v>19633</c:v>
                </c:pt>
                <c:pt idx="3">
                  <c:v>14695</c:v>
                </c:pt>
                <c:pt idx="4">
                  <c:v>9313</c:v>
                </c:pt>
                <c:pt idx="5">
                  <c:v>8443</c:v>
                </c:pt>
                <c:pt idx="6" formatCode="\(#,##0\)">
                  <c:v>1802</c:v>
                </c:pt>
                <c:pt idx="7">
                  <c:v>10451</c:v>
                </c:pt>
                <c:pt idx="8">
                  <c:v>4455</c:v>
                </c:pt>
                <c:pt idx="9">
                  <c:v>5087</c:v>
                </c:pt>
              </c:numCache>
            </c:numRef>
          </c:val>
          <c:extLst>
            <c:ext xmlns:c16="http://schemas.microsoft.com/office/drawing/2014/chart" uri="{C3380CC4-5D6E-409C-BE32-E72D297353CC}">
              <c16:uniqueId val="{0000000B-3BE6-468C-BA04-A50EFDBDAF13}"/>
            </c:ext>
          </c:extLst>
        </c:ser>
        <c:ser>
          <c:idx val="24"/>
          <c:order val="24"/>
          <c:tx>
            <c:strRef>
              <c:f>'C4.1'!$Z$3:$Z$4</c:f>
              <c:strCache>
                <c:ptCount val="2"/>
                <c:pt idx="0">
                  <c:v>2022</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'C4.1'!$Z$6:$Z$15</c:f>
              <c:numCache>
                <c:formatCode>#,##0</c:formatCode>
                <c:ptCount val="10"/>
                <c:pt idx="0" formatCode="\(#,##0\)">
                  <c:v>174</c:v>
                </c:pt>
                <c:pt idx="1">
                  <c:v>8363</c:v>
                </c:pt>
                <c:pt idx="2">
                  <c:v>22376</c:v>
                </c:pt>
                <c:pt idx="3">
                  <c:v>12059</c:v>
                </c:pt>
                <c:pt idx="4">
                  <c:v>9224</c:v>
                </c:pt>
                <c:pt idx="5">
                  <c:v>7724</c:v>
                </c:pt>
                <c:pt idx="6" formatCode="\(#,##0\)">
                  <c:v>2207</c:v>
                </c:pt>
                <c:pt idx="7">
                  <c:v>9534</c:v>
                </c:pt>
                <c:pt idx="8">
                  <c:v>5308</c:v>
                </c:pt>
                <c:pt idx="9">
                  <c:v>5746</c:v>
                </c:pt>
              </c:numCache>
            </c:numRef>
          </c:val>
          <c:extLst>
            <c:ext xmlns:c16="http://schemas.microsoft.com/office/drawing/2014/chart" uri="{C3380CC4-5D6E-409C-BE32-E72D297353CC}">
              <c16:uniqueId val="{0000000C-3BE6-468C-BA04-A50EFDBDAF13}"/>
            </c:ext>
          </c:extLst>
        </c:ser>
        <c:ser>
          <c:idx val="26"/>
          <c:order val="26"/>
          <c:tx>
            <c:strRef>
              <c:f>'C4.1'!$AB$3:$AB$4</c:f>
              <c:strCache>
                <c:ptCount val="2"/>
                <c:pt idx="0">
                  <c:v>2023</c:v>
                </c:pt>
                <c:pt idx="1">
                  <c:v>Uomini</c:v>
                </c:pt>
              </c:strCache>
            </c:strRef>
          </c:tx>
          <c:spPr>
            <a:solidFill>
              <a:srgbClr val="F6CA35"/>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'C4.1'!$AB$6:$AB$15</c:f>
              <c:numCache>
                <c:formatCode>#,##0</c:formatCode>
                <c:ptCount val="10"/>
                <c:pt idx="0" formatCode="\(#,##0\)">
                  <c:v>235</c:v>
                </c:pt>
                <c:pt idx="1">
                  <c:v>8943</c:v>
                </c:pt>
                <c:pt idx="2">
                  <c:v>23518</c:v>
                </c:pt>
                <c:pt idx="3">
                  <c:v>12202</c:v>
                </c:pt>
                <c:pt idx="4">
                  <c:v>9978</c:v>
                </c:pt>
                <c:pt idx="5">
                  <c:v>9323</c:v>
                </c:pt>
                <c:pt idx="6" formatCode="\(#,##0\)">
                  <c:v>2251</c:v>
                </c:pt>
                <c:pt idx="7">
                  <c:v>8546</c:v>
                </c:pt>
                <c:pt idx="8">
                  <c:v>5132</c:v>
                </c:pt>
                <c:pt idx="9">
                  <c:v>6037</c:v>
                </c:pt>
              </c:numCache>
            </c:numRef>
          </c:val>
          <c:extLst>
            <c:ext xmlns:c16="http://schemas.microsoft.com/office/drawing/2014/chart" uri="{C3380CC4-5D6E-409C-BE32-E72D297353CC}">
              <c16:uniqueId val="{00000000-5A46-4783-99D7-25B77546CB7E}"/>
            </c:ext>
          </c:extLst>
        </c:ser>
        <c:dLbls>
          <c:showLegendKey val="0"/>
          <c:showVal val="0"/>
          <c:showCatName val="0"/>
          <c:showSerName val="0"/>
          <c:showPercent val="0"/>
          <c:showBubbleSize val="0"/>
        </c:dLbls>
        <c:gapWidth val="219"/>
        <c:overlap val="-27"/>
        <c:axId val="623827936"/>
        <c:axId val="623828264"/>
        <c:extLst>
          <c:ext xmlns:c15="http://schemas.microsoft.com/office/drawing/2012/chart" uri="{02D57815-91ED-43cb-92C2-25804820EDAC}">
            <c15:filteredBarSeries>
              <c15:ser>
                <c:idx val="1"/>
                <c:order val="1"/>
                <c:tx>
                  <c:strRef>
                    <c:extLst>
                      <c:ext uri="{02D57815-91ED-43cb-92C2-25804820EDAC}">
                        <c15:formulaRef>
                          <c15:sqref>'C4.1'!$C$3:$C$4</c15:sqref>
                        </c15:formulaRef>
                      </c:ext>
                    </c:extLst>
                    <c:strCache>
                      <c:ptCount val="2"/>
                      <c:pt idx="0">
                        <c:v>2010</c:v>
                      </c:pt>
                      <c:pt idx="1">
                        <c:v>Donne</c:v>
                      </c:pt>
                    </c:strCache>
                  </c:strRef>
                </c:tx>
                <c:spPr>
                  <a:solidFill>
                    <a:schemeClr val="accent2"/>
                  </a:solidFill>
                  <a:ln>
                    <a:noFill/>
                  </a:ln>
                  <a:effectLst/>
                </c:spPr>
                <c:invertIfNegative val="0"/>
                <c:cat>
                  <c:strRef>
                    <c:extLst>
                      <c:ex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c:ext uri="{02D57815-91ED-43cb-92C2-25804820EDAC}">
                        <c15:formulaRef>
                          <c15:sqref>'C4.1'!$C$6:$C$15</c15:sqref>
                        </c15:formulaRef>
                      </c:ext>
                    </c:extLst>
                    <c:numCache>
                      <c:formatCode>#,##0</c:formatCode>
                      <c:ptCount val="10"/>
                      <c:pt idx="0">
                        <c:v>0</c:v>
                      </c:pt>
                      <c:pt idx="1">
                        <c:v>3752.0140901544801</c:v>
                      </c:pt>
                      <c:pt idx="2">
                        <c:v>14886.5784522389</c:v>
                      </c:pt>
                      <c:pt idx="3">
                        <c:v>9915.1969185772505</c:v>
                      </c:pt>
                      <c:pt idx="4">
                        <c:v>15059.8481274842</c:v>
                      </c:pt>
                      <c:pt idx="5">
                        <c:v>14408.2361098449</c:v>
                      </c:pt>
                      <c:pt idx="6" formatCode="\(#,##0\)">
                        <c:v>369.94457289147499</c:v>
                      </c:pt>
                      <c:pt idx="7" formatCode="\(#,##0\)">
                        <c:v>902.43335165462497</c:v>
                      </c:pt>
                      <c:pt idx="8" formatCode="\(#,##0\)">
                        <c:v>707.88743334774995</c:v>
                      </c:pt>
                      <c:pt idx="9">
                        <c:v>7948.1303179017796</c:v>
                      </c:pt>
                    </c:numCache>
                  </c:numRef>
                </c:val>
                <c:extLst>
                  <c:ext xmlns:c16="http://schemas.microsoft.com/office/drawing/2014/chart" uri="{C3380CC4-5D6E-409C-BE32-E72D297353CC}">
                    <c16:uniqueId val="{0000000D-3BE6-468C-BA04-A50EFDBDAF1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'C4.1'!$E$3:$E$4</c15:sqref>
                        </c15:formulaRef>
                      </c:ext>
                    </c:extLst>
                    <c:strCache>
                      <c:ptCount val="2"/>
                      <c:pt idx="0">
                        <c:v>2011</c:v>
                      </c:pt>
                      <c:pt idx="1">
                        <c:v>Donne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'C4.1'!$E$6:$E$15</c15:sqref>
                        </c15:formulaRef>
                      </c:ext>
                    </c:extLst>
                    <c:numCache>
                      <c:formatCode>#,##0</c:formatCode>
                      <c:ptCount val="10"/>
                      <c:pt idx="0">
                        <c:v>0</c:v>
                      </c:pt>
                      <c:pt idx="1">
                        <c:v>3878.1344284949</c:v>
                      </c:pt>
                      <c:pt idx="2">
                        <c:v>15866.944855428401</c:v>
                      </c:pt>
                      <c:pt idx="3">
                        <c:v>9583.5601030158505</c:v>
                      </c:pt>
                      <c:pt idx="4">
                        <c:v>15033.2450601496</c:v>
                      </c:pt>
                      <c:pt idx="5">
                        <c:v>15182.2871816141</c:v>
                      </c:pt>
                      <c:pt idx="6" formatCode="\(#,##0\)">
                        <c:v>386.76757073607502</c:v>
                      </c:pt>
                      <c:pt idx="7" formatCode="\(#,##0\)">
                        <c:v>804.37972104109997</c:v>
                      </c:pt>
                      <c:pt idx="8" formatCode="\(#,##0\)">
                        <c:v>684.02042259612494</c:v>
                      </c:pt>
                      <c:pt idx="9">
                        <c:v>7046.2312439563702</c:v>
                      </c:pt>
                    </c:numCache>
                  </c:numRef>
                </c:val>
                <c:extLst xmlns:c15="http://schemas.microsoft.com/office/drawing/2012/chart">
                  <c:ext xmlns:c16="http://schemas.microsoft.com/office/drawing/2014/chart" uri="{C3380CC4-5D6E-409C-BE32-E72D297353CC}">
                    <c16:uniqueId val="{0000000E-3BE6-468C-BA04-A50EFDBDAF1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'C4.1'!$G$3:$G$4</c15:sqref>
                        </c15:formulaRef>
                      </c:ext>
                    </c:extLst>
                    <c:strCache>
                      <c:ptCount val="2"/>
                      <c:pt idx="0">
                        <c:v>2012</c:v>
                      </c:pt>
                      <c:pt idx="1">
                        <c:v>Donne</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'C4.1'!$G$6:$G$15</c15:sqref>
                        </c15:formulaRef>
                      </c:ext>
                    </c:extLst>
                    <c:numCache>
                      <c:formatCode>#,##0</c:formatCode>
                      <c:ptCount val="10"/>
                      <c:pt idx="0">
                        <c:v>0</c:v>
                      </c:pt>
                      <c:pt idx="1">
                        <c:v>3898.5658583611998</c:v>
                      </c:pt>
                      <c:pt idx="2">
                        <c:v>14014.9961758645</c:v>
                      </c:pt>
                      <c:pt idx="3">
                        <c:v>9587.9144245063708</c:v>
                      </c:pt>
                      <c:pt idx="4">
                        <c:v>13992.733904688999</c:v>
                      </c:pt>
                      <c:pt idx="5">
                        <c:v>16668.425824944999</c:v>
                      </c:pt>
                      <c:pt idx="6" formatCode="\(#,##0\)">
                        <c:v>255.292269289475</c:v>
                      </c:pt>
                      <c:pt idx="7" formatCode="\(#,##0\)">
                        <c:v>1988.54351619407</c:v>
                      </c:pt>
                      <c:pt idx="8" formatCode="\(#,##0\)">
                        <c:v>792.30928186462495</c:v>
                      </c:pt>
                      <c:pt idx="9">
                        <c:v>5600.04731255755</c:v>
                      </c:pt>
                    </c:numCache>
                  </c:numRef>
                </c:val>
                <c:extLst xmlns:c15="http://schemas.microsoft.com/office/drawing/2012/chart">
                  <c:ext xmlns:c16="http://schemas.microsoft.com/office/drawing/2014/chart" uri="{C3380CC4-5D6E-409C-BE32-E72D297353CC}">
                    <c16:uniqueId val="{0000000F-3BE6-468C-BA04-A50EFDBDAF1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'C4.1'!$I$3:$I$4</c15:sqref>
                        </c15:formulaRef>
                      </c:ext>
                    </c:extLst>
                    <c:strCache>
                      <c:ptCount val="2"/>
                      <c:pt idx="0">
                        <c:v>2013</c:v>
                      </c:pt>
                      <c:pt idx="1">
                        <c:v>Donne</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'C4.1'!$I$6:$I$15</c15:sqref>
                        </c15:formulaRef>
                      </c:ext>
                    </c:extLst>
                    <c:numCache>
                      <c:formatCode>#,##0</c:formatCode>
                      <c:ptCount val="10"/>
                      <c:pt idx="0">
                        <c:v>0</c:v>
                      </c:pt>
                      <c:pt idx="1">
                        <c:v>3814.02623138217</c:v>
                      </c:pt>
                      <c:pt idx="2">
                        <c:v>14419.291899530401</c:v>
                      </c:pt>
                      <c:pt idx="3">
                        <c:v>9959.6573285327504</c:v>
                      </c:pt>
                      <c:pt idx="4">
                        <c:v>15825.00019397</c:v>
                      </c:pt>
                      <c:pt idx="5">
                        <c:v>16020.950949034501</c:v>
                      </c:pt>
                      <c:pt idx="6" formatCode="\(#,##0\)">
                        <c:v>267.26668369897499</c:v>
                      </c:pt>
                      <c:pt idx="7" formatCode="\(#,##0\)">
                        <c:v>1866.1000358168999</c:v>
                      </c:pt>
                      <c:pt idx="8" formatCode="\(#,##0\)">
                        <c:v>649.94856823677503</c:v>
                      </c:pt>
                      <c:pt idx="9">
                        <c:v>5988.5593650001201</c:v>
                      </c:pt>
                    </c:numCache>
                  </c:numRef>
                </c:val>
                <c:extLst xmlns:c15="http://schemas.microsoft.com/office/drawing/2012/chart">
                  <c:ext xmlns:c16="http://schemas.microsoft.com/office/drawing/2014/chart" uri="{C3380CC4-5D6E-409C-BE32-E72D297353CC}">
                    <c16:uniqueId val="{00000010-3BE6-468C-BA04-A50EFDBDAF1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'C4.1'!$K$3:$K$4</c15:sqref>
                        </c15:formulaRef>
                      </c:ext>
                    </c:extLst>
                    <c:strCache>
                      <c:ptCount val="2"/>
                      <c:pt idx="0">
                        <c:v>2014</c:v>
                      </c:pt>
                      <c:pt idx="1">
                        <c:v>Donne</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'C4.1'!$K$6:$K$15</c15:sqref>
                        </c15:formulaRef>
                      </c:ext>
                    </c:extLst>
                    <c:numCache>
                      <c:formatCode>#,##0</c:formatCode>
                      <c:ptCount val="10"/>
                      <c:pt idx="0">
                        <c:v>0</c:v>
                      </c:pt>
                      <c:pt idx="1">
                        <c:v>4987.7193675502704</c:v>
                      </c:pt>
                      <c:pt idx="2">
                        <c:v>14376.949228789499</c:v>
                      </c:pt>
                      <c:pt idx="3">
                        <c:v>10237.230793582999</c:v>
                      </c:pt>
                      <c:pt idx="4">
                        <c:v>15697.3225417509</c:v>
                      </c:pt>
                      <c:pt idx="5">
                        <c:v>14702.365601351799</c:v>
                      </c:pt>
                      <c:pt idx="6" formatCode="\(#,##0\)">
                        <c:v>279.88164387075</c:v>
                      </c:pt>
                      <c:pt idx="7" formatCode="\(#,##0\)">
                        <c:v>1474.70320692473</c:v>
                      </c:pt>
                      <c:pt idx="8" formatCode="\(#,##0\)">
                        <c:v>428.09411465632502</c:v>
                      </c:pt>
                      <c:pt idx="9">
                        <c:v>6405.3822086604496</c:v>
                      </c:pt>
                    </c:numCache>
                  </c:numRef>
                </c:val>
                <c:extLst xmlns:c15="http://schemas.microsoft.com/office/drawing/2012/chart">
                  <c:ext xmlns:c16="http://schemas.microsoft.com/office/drawing/2014/chart" uri="{C3380CC4-5D6E-409C-BE32-E72D297353CC}">
                    <c16:uniqueId val="{00000011-3BE6-468C-BA04-A50EFDBDAF13}"/>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'C4.1'!$M$3:$M$4</c15:sqref>
                        </c15:formulaRef>
                      </c:ext>
                    </c:extLst>
                    <c:strCache>
                      <c:ptCount val="2"/>
                      <c:pt idx="0">
                        <c:v>2015</c:v>
                      </c:pt>
                      <c:pt idx="1">
                        <c:v>Donne</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'C4.1'!$M$6:$M$15</c15:sqref>
                        </c15:formulaRef>
                      </c:ext>
                    </c:extLst>
                    <c:numCache>
                      <c:formatCode>#,##0</c:formatCode>
                      <c:ptCount val="10"/>
                      <c:pt idx="0">
                        <c:v>0</c:v>
                      </c:pt>
                      <c:pt idx="1">
                        <c:v>5061.8758662177497</c:v>
                      </c:pt>
                      <c:pt idx="2">
                        <c:v>16096.371834706701</c:v>
                      </c:pt>
                      <c:pt idx="3">
                        <c:v>11102.7472638853</c:v>
                      </c:pt>
                      <c:pt idx="4">
                        <c:v>14377.539244019301</c:v>
                      </c:pt>
                      <c:pt idx="5">
                        <c:v>14969.790595496899</c:v>
                      </c:pt>
                      <c:pt idx="6" formatCode="\(#,##0\)">
                        <c:v>570.71166288719996</c:v>
                      </c:pt>
                      <c:pt idx="7" formatCode="\(#,##0\)">
                        <c:v>1173.51294159492</c:v>
                      </c:pt>
                      <c:pt idx="8" formatCode="\(#,##0\)">
                        <c:v>706.99355517874994</c:v>
                      </c:pt>
                      <c:pt idx="9">
                        <c:v>7206.2444916469503</c:v>
                      </c:pt>
                    </c:numCache>
                  </c:numRef>
                </c:val>
                <c:extLst xmlns:c15="http://schemas.microsoft.com/office/drawing/2012/chart">
                  <c:ext xmlns:c16="http://schemas.microsoft.com/office/drawing/2014/chart" uri="{C3380CC4-5D6E-409C-BE32-E72D297353CC}">
                    <c16:uniqueId val="{00000012-3BE6-468C-BA04-A50EFDBDAF13}"/>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'C4.1'!$O$3:$O$4</c15:sqref>
                        </c15:formulaRef>
                      </c:ext>
                    </c:extLst>
                    <c:strCache>
                      <c:ptCount val="2"/>
                      <c:pt idx="0">
                        <c:v>2016</c:v>
                      </c:pt>
                      <c:pt idx="1">
                        <c:v>Donne</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'C4.1'!$O$6:$O$15</c15:sqref>
                        </c15:formulaRef>
                      </c:ext>
                    </c:extLst>
                    <c:numCache>
                      <c:formatCode>#,##0</c:formatCode>
                      <c:ptCount val="10"/>
                      <c:pt idx="0">
                        <c:v>0</c:v>
                      </c:pt>
                      <c:pt idx="1">
                        <c:v>4316.7297918390504</c:v>
                      </c:pt>
                      <c:pt idx="2">
                        <c:v>16827.567163603901</c:v>
                      </c:pt>
                      <c:pt idx="3">
                        <c:v>10787.3598860825</c:v>
                      </c:pt>
                      <c:pt idx="4">
                        <c:v>16012.260205750001</c:v>
                      </c:pt>
                      <c:pt idx="5">
                        <c:v>17609.7568724132</c:v>
                      </c:pt>
                      <c:pt idx="6" formatCode="\(#,##0\)">
                        <c:v>295.91583475267498</c:v>
                      </c:pt>
                      <c:pt idx="7" formatCode="\(#,##0\)">
                        <c:v>945.32979287679996</c:v>
                      </c:pt>
                      <c:pt idx="8" formatCode="\(#,##0\)">
                        <c:v>386.019429225875</c:v>
                      </c:pt>
                      <c:pt idx="9">
                        <c:v>7234.8607416945297</c:v>
                      </c:pt>
                    </c:numCache>
                  </c:numRef>
                </c:val>
                <c:extLst xmlns:c15="http://schemas.microsoft.com/office/drawing/2012/chart">
                  <c:ext xmlns:c16="http://schemas.microsoft.com/office/drawing/2014/chart" uri="{C3380CC4-5D6E-409C-BE32-E72D297353CC}">
                    <c16:uniqueId val="{00000013-3BE6-468C-BA04-A50EFDBDAF13}"/>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'C4.1'!$Q$3:$Q$4</c15:sqref>
                        </c15:formulaRef>
                      </c:ext>
                    </c:extLst>
                    <c:strCache>
                      <c:ptCount val="2"/>
                      <c:pt idx="0">
                        <c:v>2017</c:v>
                      </c:pt>
                      <c:pt idx="1">
                        <c:v>Donne</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'C4.1'!$Q$6:$Q$15</c15:sqref>
                        </c15:formulaRef>
                      </c:ext>
                    </c:extLst>
                    <c:numCache>
                      <c:formatCode>#,##0</c:formatCode>
                      <c:ptCount val="10"/>
                      <c:pt idx="0">
                        <c:v>0</c:v>
                      </c:pt>
                      <c:pt idx="1">
                        <c:v>3538.0971242338801</c:v>
                      </c:pt>
                      <c:pt idx="2">
                        <c:v>19089.0783046734</c:v>
                      </c:pt>
                      <c:pt idx="3">
                        <c:v>12590.1699932473</c:v>
                      </c:pt>
                      <c:pt idx="4">
                        <c:v>17863.872865039499</c:v>
                      </c:pt>
                      <c:pt idx="5">
                        <c:v>15359.586153894999</c:v>
                      </c:pt>
                      <c:pt idx="6" formatCode="\(#,##0\)">
                        <c:v>693.64916687269999</c:v>
                      </c:pt>
                      <c:pt idx="7" formatCode="\(#,##0\)">
                        <c:v>954.03828203395005</c:v>
                      </c:pt>
                      <c:pt idx="8" formatCode="\(#,##0\)">
                        <c:v>516.19674386070005</c:v>
                      </c:pt>
                      <c:pt idx="9">
                        <c:v>6330.54797015433</c:v>
                      </c:pt>
                    </c:numCache>
                  </c:numRef>
                </c:val>
                <c:extLst xmlns:c15="http://schemas.microsoft.com/office/drawing/2012/chart">
                  <c:ext xmlns:c16="http://schemas.microsoft.com/office/drawing/2014/chart" uri="{C3380CC4-5D6E-409C-BE32-E72D297353CC}">
                    <c16:uniqueId val="{00000014-3BE6-468C-BA04-A50EFDBDAF13}"/>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'C4.1'!$S$3:$S$4</c15:sqref>
                        </c15:formulaRef>
                      </c:ext>
                    </c:extLst>
                    <c:strCache>
                      <c:ptCount val="2"/>
                      <c:pt idx="0">
                        <c:v>2018</c:v>
                      </c:pt>
                      <c:pt idx="1">
                        <c:v>Donne</c:v>
                      </c:pt>
                    </c:strCache>
                  </c:strRef>
                </c:tx>
                <c:spPr>
                  <a:solidFill>
                    <a:schemeClr val="accent6">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'C4.1'!$S$6:$S$15</c15:sqref>
                        </c15:formulaRef>
                      </c:ext>
                    </c:extLst>
                    <c:numCache>
                      <c:formatCode>#,##0</c:formatCode>
                      <c:ptCount val="10"/>
                      <c:pt idx="0">
                        <c:v>0</c:v>
                      </c:pt>
                      <c:pt idx="1">
                        <c:v>4247.5404517500001</c:v>
                      </c:pt>
                      <c:pt idx="2">
                        <c:v>19261.079118549998</c:v>
                      </c:pt>
                      <c:pt idx="3">
                        <c:v>13734.906092900001</c:v>
                      </c:pt>
                      <c:pt idx="4">
                        <c:v>15047.55493045</c:v>
                      </c:pt>
                      <c:pt idx="5">
                        <c:v>15041.138836399999</c:v>
                      </c:pt>
                      <c:pt idx="6" formatCode="\(#,##0\)">
                        <c:v>809.12126757500005</c:v>
                      </c:pt>
                      <c:pt idx="7" formatCode="\(#,##0\)">
                        <c:v>1012.517892125</c:v>
                      </c:pt>
                      <c:pt idx="8" formatCode="\(#,##0\)">
                        <c:v>570.22893629999999</c:v>
                      </c:pt>
                      <c:pt idx="9">
                        <c:v>5074.4417956249999</c:v>
                      </c:pt>
                    </c:numCache>
                  </c:numRef>
                </c:val>
                <c:extLst xmlns:c15="http://schemas.microsoft.com/office/drawing/2012/chart">
                  <c:ext xmlns:c16="http://schemas.microsoft.com/office/drawing/2014/chart" uri="{C3380CC4-5D6E-409C-BE32-E72D297353CC}">
                    <c16:uniqueId val="{00000015-3BE6-468C-BA04-A50EFDBDAF13}"/>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'C4.1'!$U$3:$U$4</c15:sqref>
                        </c15:formulaRef>
                      </c:ext>
                    </c:extLst>
                    <c:strCache>
                      <c:ptCount val="2"/>
                      <c:pt idx="0">
                        <c:v>2019</c:v>
                      </c:pt>
                      <c:pt idx="1">
                        <c:v>Donne</c:v>
                      </c:pt>
                    </c:strCache>
                  </c:strRef>
                </c:tx>
                <c:spPr>
                  <a:solidFill>
                    <a:schemeClr val="accent2">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'C4.1'!$U$6:$U$15</c15:sqref>
                        </c15:formulaRef>
                      </c:ext>
                    </c:extLst>
                    <c:numCache>
                      <c:formatCode>#,##0</c:formatCode>
                      <c:ptCount val="10"/>
                      <c:pt idx="0">
                        <c:v>0</c:v>
                      </c:pt>
                      <c:pt idx="1">
                        <c:v>3554.0029438749998</c:v>
                      </c:pt>
                      <c:pt idx="2">
                        <c:v>19646.502987125001</c:v>
                      </c:pt>
                      <c:pt idx="3">
                        <c:v>12549.742353</c:v>
                      </c:pt>
                      <c:pt idx="4">
                        <c:v>14019.079575649999</c:v>
                      </c:pt>
                      <c:pt idx="5">
                        <c:v>14188.106319725001</c:v>
                      </c:pt>
                      <c:pt idx="6" formatCode="\(#,##0\)">
                        <c:v>295.19404005000001</c:v>
                      </c:pt>
                      <c:pt idx="7" formatCode="\(#,##0\)">
                        <c:v>1951.422354175</c:v>
                      </c:pt>
                      <c:pt idx="8" formatCode="\(#,##0\)">
                        <c:v>429.38397997499999</c:v>
                      </c:pt>
                      <c:pt idx="9">
                        <c:v>6231.2187828249998</c:v>
                      </c:pt>
                    </c:numCache>
                  </c:numRef>
                </c:val>
                <c:extLst xmlns:c15="http://schemas.microsoft.com/office/drawing/2012/chart">
                  <c:ext xmlns:c16="http://schemas.microsoft.com/office/drawing/2014/chart" uri="{C3380CC4-5D6E-409C-BE32-E72D297353CC}">
                    <c16:uniqueId val="{00000016-3BE6-468C-BA04-A50EFDBDAF13}"/>
                  </c:ext>
                </c:extLst>
              </c15:ser>
            </c15:filteredBarSeries>
            <c15:filteredBarSeries>
              <c15:ser>
                <c:idx val="21"/>
                <c:order val="21"/>
                <c:tx>
                  <c:strRef>
                    <c:extLst xmlns:c15="http://schemas.microsoft.com/office/drawing/2012/chart">
                      <c:ext xmlns:c15="http://schemas.microsoft.com/office/drawing/2012/chart" uri="{02D57815-91ED-43cb-92C2-25804820EDAC}">
                        <c15:formulaRef>
                          <c15:sqref>'C4.1'!$W$3:$W$4</c15:sqref>
                        </c15:formulaRef>
                      </c:ext>
                    </c:extLst>
                    <c:strCache>
                      <c:ptCount val="2"/>
                      <c:pt idx="0">
                        <c:v>2020</c:v>
                      </c:pt>
                      <c:pt idx="1">
                        <c:v>Donne</c:v>
                      </c:pt>
                    </c:strCache>
                  </c:strRef>
                </c:tx>
                <c:spPr>
                  <a:solidFill>
                    <a:schemeClr val="accent4">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'C4.1'!$W$6:$W$15</c15:sqref>
                        </c15:formulaRef>
                      </c:ext>
                    </c:extLst>
                    <c:numCache>
                      <c:formatCode>#,##0</c:formatCode>
                      <c:ptCount val="10"/>
                      <c:pt idx="0">
                        <c:v>0</c:v>
                      </c:pt>
                      <c:pt idx="1">
                        <c:v>3547.8157907999998</c:v>
                      </c:pt>
                      <c:pt idx="2">
                        <c:v>18476.976773449998</c:v>
                      </c:pt>
                      <c:pt idx="3">
                        <c:v>11921.248670749999</c:v>
                      </c:pt>
                      <c:pt idx="4">
                        <c:v>12951.749822725</c:v>
                      </c:pt>
                      <c:pt idx="5">
                        <c:v>13775.847015525</c:v>
                      </c:pt>
                      <c:pt idx="6">
                        <c:v>0</c:v>
                      </c:pt>
                      <c:pt idx="7" formatCode="\(#,##0\)">
                        <c:v>1276.14318355</c:v>
                      </c:pt>
                      <c:pt idx="8" formatCode="\(#,##0\)">
                        <c:v>608.69033815</c:v>
                      </c:pt>
                      <c:pt idx="9">
                        <c:v>7140.01186805</c:v>
                      </c:pt>
                    </c:numCache>
                  </c:numRef>
                </c:val>
                <c:extLst xmlns:c15="http://schemas.microsoft.com/office/drawing/2012/chart">
                  <c:ext xmlns:c16="http://schemas.microsoft.com/office/drawing/2014/chart" uri="{C3380CC4-5D6E-409C-BE32-E72D297353CC}">
                    <c16:uniqueId val="{00000017-3BE6-468C-BA04-A50EFDBDAF13}"/>
                  </c:ext>
                </c:extLst>
              </c15:ser>
            </c15:filteredBarSeries>
            <c15:filteredBarSeries>
              <c15:ser>
                <c:idx val="23"/>
                <c:order val="23"/>
                <c:tx>
                  <c:strRef>
                    <c:extLst xmlns:c15="http://schemas.microsoft.com/office/drawing/2012/chart">
                      <c:ext xmlns:c15="http://schemas.microsoft.com/office/drawing/2012/chart" uri="{02D57815-91ED-43cb-92C2-25804820EDAC}">
                        <c15:formulaRef>
                          <c15:sqref>'C4.1'!$Y$3:$Y$4</c15:sqref>
                        </c15:formulaRef>
                      </c:ext>
                    </c:extLst>
                    <c:strCache>
                      <c:ptCount val="2"/>
                      <c:pt idx="0">
                        <c:v>2021</c:v>
                      </c:pt>
                      <c:pt idx="1">
                        <c:v>Donne</c:v>
                      </c:pt>
                    </c:strCache>
                  </c:strRef>
                </c:tx>
                <c:spPr>
                  <a:solidFill>
                    <a:schemeClr val="accent6">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'C4.1'!$Y$6:$Y$15</c15:sqref>
                        </c15:formulaRef>
                      </c:ext>
                    </c:extLst>
                    <c:numCache>
                      <c:formatCode>#,##0</c:formatCode>
                      <c:ptCount val="10"/>
                      <c:pt idx="0">
                        <c:v>0</c:v>
                      </c:pt>
                      <c:pt idx="1">
                        <c:v>3220</c:v>
                      </c:pt>
                      <c:pt idx="2">
                        <c:v>19472</c:v>
                      </c:pt>
                      <c:pt idx="3">
                        <c:v>12290</c:v>
                      </c:pt>
                      <c:pt idx="4">
                        <c:v>14189</c:v>
                      </c:pt>
                      <c:pt idx="5">
                        <c:v>14828</c:v>
                      </c:pt>
                      <c:pt idx="6">
                        <c:v>111</c:v>
                      </c:pt>
                      <c:pt idx="7" formatCode="\(#,##0\)">
                        <c:v>682</c:v>
                      </c:pt>
                      <c:pt idx="8" formatCode="\(#,##0\)">
                        <c:v>397</c:v>
                      </c:pt>
                      <c:pt idx="9">
                        <c:v>5240</c:v>
                      </c:pt>
                    </c:numCache>
                  </c:numRef>
                </c:val>
                <c:extLst xmlns:c15="http://schemas.microsoft.com/office/drawing/2012/chart">
                  <c:ext xmlns:c16="http://schemas.microsoft.com/office/drawing/2014/chart" uri="{C3380CC4-5D6E-409C-BE32-E72D297353CC}">
                    <c16:uniqueId val="{00000018-3BE6-468C-BA04-A50EFDBDAF13}"/>
                  </c:ext>
                </c:extLst>
              </c15:ser>
            </c15:filteredBarSeries>
            <c15:filteredBarSeries>
              <c15:ser>
                <c:idx val="25"/>
                <c:order val="25"/>
                <c:tx>
                  <c:strRef>
                    <c:extLst xmlns:c15="http://schemas.microsoft.com/office/drawing/2012/chart">
                      <c:ext xmlns:c15="http://schemas.microsoft.com/office/drawing/2012/chart" uri="{02D57815-91ED-43cb-92C2-25804820EDAC}">
                        <c15:formulaRef>
                          <c15:sqref>'C4.1'!$AA$3:$AA$4</c15:sqref>
                        </c15:formulaRef>
                      </c:ext>
                    </c:extLst>
                    <c:strCache>
                      <c:ptCount val="2"/>
                      <c:pt idx="0">
                        <c:v>2022</c:v>
                      </c:pt>
                      <c:pt idx="1">
                        <c:v>Donne</c:v>
                      </c:pt>
                    </c:strCache>
                  </c:strRef>
                </c:tx>
                <c:spPr>
                  <a:solidFill>
                    <a:schemeClr val="accent2">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'C4.1'!$AA$6:$AA$15</c15:sqref>
                        </c15:formulaRef>
                      </c:ext>
                    </c:extLst>
                    <c:numCache>
                      <c:formatCode>#,##0</c:formatCode>
                      <c:ptCount val="10"/>
                      <c:pt idx="0">
                        <c:v>0</c:v>
                      </c:pt>
                      <c:pt idx="1">
                        <c:v>4227</c:v>
                      </c:pt>
                      <c:pt idx="2">
                        <c:v>17811</c:v>
                      </c:pt>
                      <c:pt idx="3">
                        <c:v>11610</c:v>
                      </c:pt>
                      <c:pt idx="4">
                        <c:v>15452</c:v>
                      </c:pt>
                      <c:pt idx="5">
                        <c:v>12981</c:v>
                      </c:pt>
                      <c:pt idx="6" formatCode="\(#,##0\)">
                        <c:v>281</c:v>
                      </c:pt>
                      <c:pt idx="7" formatCode="\(#,##0\)">
                        <c:v>686</c:v>
                      </c:pt>
                      <c:pt idx="8" formatCode="\(#,##0\)">
                        <c:v>337</c:v>
                      </c:pt>
                      <c:pt idx="9">
                        <c:v>6169</c:v>
                      </c:pt>
                    </c:numCache>
                  </c:numRef>
                </c:val>
                <c:extLst xmlns:c15="http://schemas.microsoft.com/office/drawing/2012/chart">
                  <c:ext xmlns:c16="http://schemas.microsoft.com/office/drawing/2014/chart" uri="{C3380CC4-5D6E-409C-BE32-E72D297353CC}">
                    <c16:uniqueId val="{00000019-3BE6-468C-BA04-A50EFDBDAF13}"/>
                  </c:ext>
                </c:extLst>
              </c15:ser>
            </c15:filteredBarSeries>
            <c15:filteredBarSeries>
              <c15:ser>
                <c:idx val="27"/>
                <c:order val="27"/>
                <c:tx>
                  <c:strRef>
                    <c:extLst xmlns:c15="http://schemas.microsoft.com/office/drawing/2012/chart">
                      <c:ext xmlns:c15="http://schemas.microsoft.com/office/drawing/2012/chart" uri="{02D57815-91ED-43cb-92C2-25804820EDAC}">
                        <c15:formulaRef>
                          <c15:sqref>'C4.1'!$AC$3:$AC$4</c15:sqref>
                        </c15:formulaRef>
                      </c:ext>
                    </c:extLst>
                    <c:strCache>
                      <c:ptCount val="2"/>
                      <c:pt idx="0">
                        <c:v>2023</c:v>
                      </c:pt>
                      <c:pt idx="1">
                        <c:v>Donne</c:v>
                      </c:pt>
                    </c:strCache>
                  </c:strRef>
                </c:tx>
                <c:spPr>
                  <a:solidFill>
                    <a:schemeClr val="accent4">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'C4.1'!$AC$6:$AC$15</c15:sqref>
                        </c15:formulaRef>
                      </c:ext>
                    </c:extLst>
                    <c:numCache>
                      <c:formatCode>#,##0</c:formatCode>
                      <c:ptCount val="10"/>
                      <c:pt idx="0">
                        <c:v>0</c:v>
                      </c:pt>
                      <c:pt idx="1">
                        <c:v>4166</c:v>
                      </c:pt>
                      <c:pt idx="2">
                        <c:v>18069</c:v>
                      </c:pt>
                      <c:pt idx="3">
                        <c:v>12330</c:v>
                      </c:pt>
                      <c:pt idx="4">
                        <c:v>15699</c:v>
                      </c:pt>
                      <c:pt idx="5">
                        <c:v>13072</c:v>
                      </c:pt>
                      <c:pt idx="6" formatCode="\(#,##0\)">
                        <c:v>0</c:v>
                      </c:pt>
                      <c:pt idx="7" formatCode="\(#,##0\)">
                        <c:v>542</c:v>
                      </c:pt>
                      <c:pt idx="8" formatCode="\(#,##0\)">
                        <c:v>510</c:v>
                      </c:pt>
                      <c:pt idx="9">
                        <c:v>5934</c:v>
                      </c:pt>
                    </c:numCache>
                  </c:numRef>
                </c:val>
                <c:extLst xmlns:c15="http://schemas.microsoft.com/office/drawing/2012/chart">
                  <c:ext xmlns:c16="http://schemas.microsoft.com/office/drawing/2014/chart" uri="{C3380CC4-5D6E-409C-BE32-E72D297353CC}">
                    <c16:uniqueId val="{00000001-5A46-4783-99D7-25B77546CB7E}"/>
                  </c:ext>
                </c:extLst>
              </c15:ser>
            </c15:filteredBarSeries>
          </c:ext>
        </c:extLst>
      </c:barChart>
      <c:catAx>
        <c:axId val="62382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23828264"/>
        <c:crosses val="autoZero"/>
        <c:auto val="1"/>
        <c:lblAlgn val="ctr"/>
        <c:lblOffset val="100"/>
        <c:noMultiLvlLbl val="0"/>
      </c:catAx>
      <c:valAx>
        <c:axId val="623828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23827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88816549580404E-2"/>
          <c:y val="0.13378749533455128"/>
          <c:w val="0.674313729386119"/>
          <c:h val="0.61599168028524731"/>
        </c:manualLayout>
      </c:layout>
      <c:lineChart>
        <c:grouping val="standard"/>
        <c:varyColors val="0"/>
        <c:ser>
          <c:idx val="0"/>
          <c:order val="0"/>
          <c:tx>
            <c:strRef>
              <c:f>'C1.1b'!$B$3:$B$4</c:f>
              <c:strCache>
                <c:ptCount val="2"/>
                <c:pt idx="0">
                  <c:v>Svizzera</c:v>
                </c:pt>
                <c:pt idx="1">
                  <c:v>Uomini</c:v>
                </c:pt>
              </c:strCache>
            </c:strRef>
          </c:tx>
          <c:spPr>
            <a:ln>
              <a:solidFill>
                <a:srgbClr val="F6CA35"/>
              </a:solidFill>
            </a:ln>
          </c:spPr>
          <c:marker>
            <c:symbol val="none"/>
          </c:marker>
          <c:cat>
            <c:strRef>
              <c:f>'C1.1a'!$A$6:$A$45</c:f>
              <c:strCache>
                <c:ptCount val="40"/>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strCache>
            </c:strRef>
          </c:cat>
          <c:val>
            <c:numRef>
              <c:f>'C1.1b'!$B$6:$B$45</c:f>
              <c:numCache>
                <c:formatCode>#,##0.0</c:formatCode>
                <c:ptCount val="40"/>
                <c:pt idx="0">
                  <c:v>14.497521812794</c:v>
                </c:pt>
                <c:pt idx="1">
                  <c:v>14.596926300440719</c:v>
                </c:pt>
                <c:pt idx="2">
                  <c:v>14.747050236878987</c:v>
                </c:pt>
                <c:pt idx="3">
                  <c:v>14.930470085092374</c:v>
                </c:pt>
                <c:pt idx="4" formatCode="0.0">
                  <c:v>14.981868658873823</c:v>
                </c:pt>
                <c:pt idx="5">
                  <c:v>15.163391905318022</c:v>
                </c:pt>
                <c:pt idx="6">
                  <c:v>15.295679641250082</c:v>
                </c:pt>
                <c:pt idx="7">
                  <c:v>15.384617388668161</c:v>
                </c:pt>
                <c:pt idx="8">
                  <c:v>15.368693003552476</c:v>
                </c:pt>
                <c:pt idx="9">
                  <c:v>15.423106547130249</c:v>
                </c:pt>
                <c:pt idx="10">
                  <c:v>15.660320517628472</c:v>
                </c:pt>
                <c:pt idx="11">
                  <c:v>15.786561645412984</c:v>
                </c:pt>
                <c:pt idx="12">
                  <c:v>15.946328841479627</c:v>
                </c:pt>
                <c:pt idx="13">
                  <c:v>16.095212488123277</c:v>
                </c:pt>
                <c:pt idx="14">
                  <c:v>16.235233413864453</c:v>
                </c:pt>
                <c:pt idx="15">
                  <c:v>16.435190574064116</c:v>
                </c:pt>
                <c:pt idx="16">
                  <c:v>16.546076205632414</c:v>
                </c:pt>
                <c:pt idx="17">
                  <c:v>16.673619258961683</c:v>
                </c:pt>
                <c:pt idx="18">
                  <c:v>16.869824804299249</c:v>
                </c:pt>
                <c:pt idx="19">
                  <c:v>17.10030339991344</c:v>
                </c:pt>
                <c:pt idx="20">
                  <c:v>17.429817953542987</c:v>
                </c:pt>
                <c:pt idx="21">
                  <c:v>17.530643162607053</c:v>
                </c:pt>
                <c:pt idx="22">
                  <c:v>17.785158037174654</c:v>
                </c:pt>
                <c:pt idx="23">
                  <c:v>18.060792289927754</c:v>
                </c:pt>
                <c:pt idx="24">
                  <c:v>18.211197710339484</c:v>
                </c:pt>
                <c:pt idx="25">
                  <c:v>18.438608047822463</c:v>
                </c:pt>
                <c:pt idx="26">
                  <c:v>18.615147121813092</c:v>
                </c:pt>
                <c:pt idx="27">
                  <c:v>18.766494879448196</c:v>
                </c:pt>
                <c:pt idx="28">
                  <c:v>18.848145919912564</c:v>
                </c:pt>
                <c:pt idx="29">
                  <c:v>18.878830537426492</c:v>
                </c:pt>
                <c:pt idx="30">
                  <c:v>19.067804378690187</c:v>
                </c:pt>
                <c:pt idx="31">
                  <c:v>19.152936507669899</c:v>
                </c:pt>
                <c:pt idx="32">
                  <c:v>19.309878365673825</c:v>
                </c:pt>
                <c:pt idx="33">
                  <c:v>19.3422032032266</c:v>
                </c:pt>
                <c:pt idx="34">
                  <c:v>19.497528288796083</c:v>
                </c:pt>
                <c:pt idx="35">
                  <c:v>19.759022215546707</c:v>
                </c:pt>
                <c:pt idx="36">
                  <c:v>19.836352994170614</c:v>
                </c:pt>
                <c:pt idx="37">
                  <c:v>19.96288987175986</c:v>
                </c:pt>
                <c:pt idx="38">
                  <c:v>19.594732771977004</c:v>
                </c:pt>
                <c:pt idx="39">
                  <c:v>19.5</c:v>
                </c:pt>
              </c:numCache>
            </c:numRef>
          </c:val>
          <c:smooth val="0"/>
          <c:extLst>
            <c:ext xmlns:c16="http://schemas.microsoft.com/office/drawing/2014/chart" uri="{C3380CC4-5D6E-409C-BE32-E72D297353CC}">
              <c16:uniqueId val="{00000000-F977-40C8-947F-0242E0BFAC7A}"/>
            </c:ext>
          </c:extLst>
        </c:ser>
        <c:ser>
          <c:idx val="1"/>
          <c:order val="1"/>
          <c:tx>
            <c:strRef>
              <c:f>'C1.1b'!$C$3:$C$4</c:f>
              <c:strCache>
                <c:ptCount val="2"/>
                <c:pt idx="0">
                  <c:v>Svizzera</c:v>
                </c:pt>
                <c:pt idx="1">
                  <c:v>Donne</c:v>
                </c:pt>
              </c:strCache>
            </c:strRef>
          </c:tx>
          <c:spPr>
            <a:ln>
              <a:solidFill>
                <a:srgbClr val="6E8CB6"/>
              </a:solidFill>
            </a:ln>
          </c:spPr>
          <c:marker>
            <c:symbol val="none"/>
          </c:marker>
          <c:cat>
            <c:strRef>
              <c:f>'C1.1a'!$A$6:$A$45</c:f>
              <c:strCache>
                <c:ptCount val="40"/>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strCache>
            </c:strRef>
          </c:cat>
          <c:val>
            <c:numRef>
              <c:f>'C1.1b'!$C$6:$C$45</c:f>
              <c:numCache>
                <c:formatCode>#,##0.0</c:formatCode>
                <c:ptCount val="40"/>
                <c:pt idx="0">
                  <c:v>18.357513207063217</c:v>
                </c:pt>
                <c:pt idx="1">
                  <c:v>18.473478551408082</c:v>
                </c:pt>
                <c:pt idx="2">
                  <c:v>18.711768753088279</c:v>
                </c:pt>
                <c:pt idx="3">
                  <c:v>18.999868677481945</c:v>
                </c:pt>
                <c:pt idx="4" formatCode="0.0">
                  <c:v>19.08030735739332</c:v>
                </c:pt>
                <c:pt idx="5">
                  <c:v>19.258569679423179</c:v>
                </c:pt>
                <c:pt idx="6">
                  <c:v>19.441601251842787</c:v>
                </c:pt>
                <c:pt idx="7">
                  <c:v>19.584768940223416</c:v>
                </c:pt>
                <c:pt idx="8">
                  <c:v>19.570033000755139</c:v>
                </c:pt>
                <c:pt idx="9">
                  <c:v>19.6097762595627</c:v>
                </c:pt>
                <c:pt idx="10">
                  <c:v>19.872917619613176</c:v>
                </c:pt>
                <c:pt idx="11">
                  <c:v>20.006433248093632</c:v>
                </c:pt>
                <c:pt idx="12">
                  <c:v>20.15691178406729</c:v>
                </c:pt>
                <c:pt idx="13">
                  <c:v>20.226154644855907</c:v>
                </c:pt>
                <c:pt idx="14">
                  <c:v>20.252860001590633</c:v>
                </c:pt>
                <c:pt idx="15">
                  <c:v>20.321382272908995</c:v>
                </c:pt>
                <c:pt idx="16">
                  <c:v>20.45184185191901</c:v>
                </c:pt>
                <c:pt idx="17">
                  <c:v>20.590481894215642</c:v>
                </c:pt>
                <c:pt idx="18">
                  <c:v>20.656043538811481</c:v>
                </c:pt>
                <c:pt idx="19">
                  <c:v>20.882952673474399</c:v>
                </c:pt>
                <c:pt idx="20">
                  <c:v>21.130351172729029</c:v>
                </c:pt>
                <c:pt idx="21">
                  <c:v>21.059593768123616</c:v>
                </c:pt>
                <c:pt idx="22">
                  <c:v>21.215213272866691</c:v>
                </c:pt>
                <c:pt idx="23">
                  <c:v>21.517938103977858</c:v>
                </c:pt>
                <c:pt idx="24">
                  <c:v>21.708213716167716</c:v>
                </c:pt>
                <c:pt idx="25">
                  <c:v>21.870434954649216</c:v>
                </c:pt>
                <c:pt idx="26">
                  <c:v>21.94033323800539</c:v>
                </c:pt>
                <c:pt idx="27">
                  <c:v>21.965091336658432</c:v>
                </c:pt>
                <c:pt idx="28">
                  <c:v>22.058451812610606</c:v>
                </c:pt>
                <c:pt idx="29">
                  <c:v>22.070269823572353</c:v>
                </c:pt>
                <c:pt idx="30">
                  <c:v>22.115187714494894</c:v>
                </c:pt>
                <c:pt idx="31">
                  <c:v>22.078253636119378</c:v>
                </c:pt>
                <c:pt idx="32">
                  <c:v>22.239549749834609</c:v>
                </c:pt>
                <c:pt idx="33">
                  <c:v>22.263978016047968</c:v>
                </c:pt>
                <c:pt idx="34">
                  <c:v>22.32224679420376</c:v>
                </c:pt>
                <c:pt idx="35">
                  <c:v>22.505325853057681</c:v>
                </c:pt>
                <c:pt idx="36">
                  <c:v>22.552761083703899</c:v>
                </c:pt>
                <c:pt idx="37">
                  <c:v>22.64681382769615</c:v>
                </c:pt>
                <c:pt idx="38">
                  <c:v>22.409872324101535</c:v>
                </c:pt>
                <c:pt idx="39">
                  <c:v>22.4</c:v>
                </c:pt>
              </c:numCache>
            </c:numRef>
          </c:val>
          <c:smooth val="0"/>
          <c:extLst>
            <c:ext xmlns:c16="http://schemas.microsoft.com/office/drawing/2014/chart" uri="{C3380CC4-5D6E-409C-BE32-E72D297353CC}">
              <c16:uniqueId val="{00000001-F977-40C8-947F-0242E0BFAC7A}"/>
            </c:ext>
          </c:extLst>
        </c:ser>
        <c:ser>
          <c:idx val="2"/>
          <c:order val="2"/>
          <c:tx>
            <c:strRef>
              <c:f>'C1.1b'!$D$3:$D$4</c:f>
              <c:strCache>
                <c:ptCount val="2"/>
                <c:pt idx="0">
                  <c:v>Ticino</c:v>
                </c:pt>
                <c:pt idx="1">
                  <c:v>Uomini</c:v>
                </c:pt>
              </c:strCache>
            </c:strRef>
          </c:tx>
          <c:spPr>
            <a:ln>
              <a:solidFill>
                <a:srgbClr val="ABA15C"/>
              </a:solidFill>
              <a:prstDash val="solid"/>
            </a:ln>
          </c:spPr>
          <c:marker>
            <c:symbol val="none"/>
          </c:marker>
          <c:cat>
            <c:strRef>
              <c:f>'C1.1a'!$A$6:$A$45</c:f>
              <c:strCache>
                <c:ptCount val="40"/>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strCache>
            </c:strRef>
          </c:cat>
          <c:val>
            <c:numRef>
              <c:f>'C1.1b'!$D$6:$D$45</c:f>
              <c:numCache>
                <c:formatCode>#,##0.0</c:formatCode>
                <c:ptCount val="40"/>
                <c:pt idx="0">
                  <c:v>14.29099714133492</c:v>
                </c:pt>
                <c:pt idx="1">
                  <c:v>14.629106661656802</c:v>
                </c:pt>
                <c:pt idx="2">
                  <c:v>14.917072434151489</c:v>
                </c:pt>
                <c:pt idx="3">
                  <c:v>15.048054737662991</c:v>
                </c:pt>
                <c:pt idx="4" formatCode="0.0">
                  <c:v>15.099254150243787</c:v>
                </c:pt>
                <c:pt idx="5">
                  <c:v>15.301312244689225</c:v>
                </c:pt>
                <c:pt idx="6">
                  <c:v>15.480791026091886</c:v>
                </c:pt>
                <c:pt idx="7">
                  <c:v>15.710179709787489</c:v>
                </c:pt>
                <c:pt idx="8">
                  <c:v>15.827251860613673</c:v>
                </c:pt>
                <c:pt idx="9">
                  <c:v>15.859371906793706</c:v>
                </c:pt>
                <c:pt idx="10">
                  <c:v>16.074398806159991</c:v>
                </c:pt>
                <c:pt idx="11">
                  <c:v>16.034514565396066</c:v>
                </c:pt>
                <c:pt idx="12">
                  <c:v>16.228040109946452</c:v>
                </c:pt>
                <c:pt idx="13">
                  <c:v>16.595764780560973</c:v>
                </c:pt>
                <c:pt idx="14">
                  <c:v>16.624230906049458</c:v>
                </c:pt>
                <c:pt idx="15">
                  <c:v>16.792602751099292</c:v>
                </c:pt>
                <c:pt idx="16">
                  <c:v>16.930423618601878</c:v>
                </c:pt>
                <c:pt idx="17">
                  <c:v>16.999515380434691</c:v>
                </c:pt>
                <c:pt idx="18">
                  <c:v>17.026468340916033</c:v>
                </c:pt>
                <c:pt idx="19">
                  <c:v>17.192672881091845</c:v>
                </c:pt>
                <c:pt idx="20">
                  <c:v>17.453328612204068</c:v>
                </c:pt>
                <c:pt idx="21">
                  <c:v>17.676264451614596</c:v>
                </c:pt>
                <c:pt idx="22">
                  <c:v>18.287145462838399</c:v>
                </c:pt>
                <c:pt idx="23">
                  <c:v>18.594579861379788</c:v>
                </c:pt>
                <c:pt idx="24">
                  <c:v>18.696876093614428</c:v>
                </c:pt>
                <c:pt idx="25">
                  <c:v>19.019619973360147</c:v>
                </c:pt>
                <c:pt idx="26">
                  <c:v>19.21965091918722</c:v>
                </c:pt>
                <c:pt idx="27">
                  <c:v>19.350717875295896</c:v>
                </c:pt>
                <c:pt idx="28">
                  <c:v>19.362365755206184</c:v>
                </c:pt>
                <c:pt idx="29">
                  <c:v>19.187545574530631</c:v>
                </c:pt>
                <c:pt idx="30">
                  <c:v>19.52135616290904</c:v>
                </c:pt>
                <c:pt idx="31">
                  <c:v>19.639009619794635</c:v>
                </c:pt>
                <c:pt idx="32">
                  <c:v>19.667258536539517</c:v>
                </c:pt>
                <c:pt idx="33">
                  <c:v>19.640594933273519</c:v>
                </c:pt>
                <c:pt idx="34">
                  <c:v>19.837222891477925</c:v>
                </c:pt>
                <c:pt idx="35">
                  <c:v>20.125286250456352</c:v>
                </c:pt>
                <c:pt idx="36">
                  <c:v>20.140170834818122</c:v>
                </c:pt>
                <c:pt idx="37">
                  <c:v>20.422544286633077</c:v>
                </c:pt>
                <c:pt idx="38">
                  <c:v>19.571973132985796</c:v>
                </c:pt>
                <c:pt idx="39">
                  <c:v>19.5</c:v>
                </c:pt>
              </c:numCache>
            </c:numRef>
          </c:val>
          <c:smooth val="0"/>
          <c:extLst>
            <c:ext xmlns:c16="http://schemas.microsoft.com/office/drawing/2014/chart" uri="{C3380CC4-5D6E-409C-BE32-E72D297353CC}">
              <c16:uniqueId val="{00000002-F977-40C8-947F-0242E0BFAC7A}"/>
            </c:ext>
          </c:extLst>
        </c:ser>
        <c:ser>
          <c:idx val="3"/>
          <c:order val="3"/>
          <c:tx>
            <c:strRef>
              <c:f>'C1.1b'!$E$3:$E$4</c:f>
              <c:strCache>
                <c:ptCount val="2"/>
                <c:pt idx="0">
                  <c:v>Ticino</c:v>
                </c:pt>
                <c:pt idx="1">
                  <c:v>Donne</c:v>
                </c:pt>
              </c:strCache>
            </c:strRef>
          </c:tx>
          <c:spPr>
            <a:ln>
              <a:solidFill>
                <a:srgbClr val="3F4583"/>
              </a:solidFill>
              <a:prstDash val="solid"/>
            </a:ln>
          </c:spPr>
          <c:marker>
            <c:symbol val="none"/>
          </c:marker>
          <c:cat>
            <c:strRef>
              <c:f>'C1.1a'!$A$6:$A$45</c:f>
              <c:strCache>
                <c:ptCount val="40"/>
                <c:pt idx="0">
                  <c:v>1981/1982</c:v>
                </c:pt>
                <c:pt idx="1">
                  <c:v>1982/1983</c:v>
                </c:pt>
                <c:pt idx="2">
                  <c:v>1983/1984</c:v>
                </c:pt>
                <c:pt idx="3">
                  <c:v>1984/1985</c:v>
                </c:pt>
                <c:pt idx="4">
                  <c:v>1985/1986</c:v>
                </c:pt>
                <c:pt idx="5">
                  <c:v>1986/1987</c:v>
                </c:pt>
                <c:pt idx="6">
                  <c:v>1987/1988</c:v>
                </c:pt>
                <c:pt idx="7">
                  <c:v>1988/1989</c:v>
                </c:pt>
                <c:pt idx="8">
                  <c:v>1989/1990</c:v>
                </c:pt>
                <c:pt idx="9">
                  <c:v>1990/1991</c:v>
                </c:pt>
                <c:pt idx="10">
                  <c:v>1991/1992</c:v>
                </c:pt>
                <c:pt idx="11">
                  <c:v>1992/1993</c:v>
                </c:pt>
                <c:pt idx="12">
                  <c:v>1993/1994</c:v>
                </c:pt>
                <c:pt idx="13">
                  <c:v>1994/1995</c:v>
                </c:pt>
                <c:pt idx="14">
                  <c:v>1995/1996</c:v>
                </c:pt>
                <c:pt idx="15">
                  <c:v>1996/1997</c:v>
                </c:pt>
                <c:pt idx="16">
                  <c:v>1997/1998</c:v>
                </c:pt>
                <c:pt idx="17">
                  <c:v>1998/1999</c:v>
                </c:pt>
                <c:pt idx="18">
                  <c:v>1999/2000</c:v>
                </c:pt>
                <c:pt idx="19">
                  <c:v>2000/2001</c:v>
                </c:pt>
                <c:pt idx="20">
                  <c:v>2001/2002</c:v>
                </c:pt>
                <c:pt idx="21">
                  <c:v>2002/2003</c:v>
                </c:pt>
                <c:pt idx="22">
                  <c:v>2003/2004</c:v>
                </c:pt>
                <c:pt idx="23">
                  <c:v>2004/2005</c:v>
                </c:pt>
                <c:pt idx="24">
                  <c:v>2005/2006</c:v>
                </c:pt>
                <c:pt idx="25">
                  <c:v>2006/2007</c:v>
                </c:pt>
                <c:pt idx="26">
                  <c:v>2007/2008</c:v>
                </c:pt>
                <c:pt idx="27">
                  <c:v>2008/2009</c:v>
                </c:pt>
                <c:pt idx="28">
                  <c:v>2009/2010</c:v>
                </c:pt>
                <c:pt idx="29">
                  <c:v>2010/2011</c:v>
                </c:pt>
                <c:pt idx="30">
                  <c:v>2011/2012</c:v>
                </c:pt>
                <c:pt idx="31">
                  <c:v>2012/2013</c:v>
                </c:pt>
                <c:pt idx="32">
                  <c:v>2013/2014</c:v>
                </c:pt>
                <c:pt idx="33">
                  <c:v>2014/2015</c:v>
                </c:pt>
                <c:pt idx="34">
                  <c:v>2015/2016</c:v>
                </c:pt>
                <c:pt idx="35">
                  <c:v>2016/2017</c:v>
                </c:pt>
                <c:pt idx="36">
                  <c:v>2017/2018</c:v>
                </c:pt>
                <c:pt idx="37">
                  <c:v>2018/2019</c:v>
                </c:pt>
                <c:pt idx="38">
                  <c:v>2019/2020</c:v>
                </c:pt>
                <c:pt idx="39">
                  <c:v>2020/2021</c:v>
                </c:pt>
              </c:strCache>
            </c:strRef>
          </c:cat>
          <c:val>
            <c:numRef>
              <c:f>'C1.1b'!$E$6:$E$45</c:f>
              <c:numCache>
                <c:formatCode>#,##0.0</c:formatCode>
                <c:ptCount val="40"/>
                <c:pt idx="0">
                  <c:v>18.322774818665113</c:v>
                </c:pt>
                <c:pt idx="1">
                  <c:v>18.855627409524622</c:v>
                </c:pt>
                <c:pt idx="2">
                  <c:v>19.194420368008643</c:v>
                </c:pt>
                <c:pt idx="3">
                  <c:v>19.45609646405731</c:v>
                </c:pt>
                <c:pt idx="4" formatCode="0.0">
                  <c:v>19.52366574722716</c:v>
                </c:pt>
                <c:pt idx="5">
                  <c:v>19.786211593295018</c:v>
                </c:pt>
                <c:pt idx="6">
                  <c:v>20.028825246077833</c:v>
                </c:pt>
                <c:pt idx="7">
                  <c:v>19.975195558705426</c:v>
                </c:pt>
                <c:pt idx="8">
                  <c:v>20.152860403109102</c:v>
                </c:pt>
                <c:pt idx="9">
                  <c:v>20.398709886963029</c:v>
                </c:pt>
                <c:pt idx="10">
                  <c:v>20.683541392673344</c:v>
                </c:pt>
                <c:pt idx="11">
                  <c:v>20.719837767899314</c:v>
                </c:pt>
                <c:pt idx="12">
                  <c:v>20.889204076219652</c:v>
                </c:pt>
                <c:pt idx="13">
                  <c:v>21.250761290309711</c:v>
                </c:pt>
                <c:pt idx="14">
                  <c:v>21.398684154964684</c:v>
                </c:pt>
                <c:pt idx="15">
                  <c:v>21.278667491274341</c:v>
                </c:pt>
                <c:pt idx="16">
                  <c:v>21.314238478080863</c:v>
                </c:pt>
                <c:pt idx="17">
                  <c:v>21.520706878022374</c:v>
                </c:pt>
                <c:pt idx="18">
                  <c:v>21.822122521983932</c:v>
                </c:pt>
                <c:pt idx="19">
                  <c:v>21.98048863851055</c:v>
                </c:pt>
                <c:pt idx="20">
                  <c:v>22.119968782876658</c:v>
                </c:pt>
                <c:pt idx="21">
                  <c:v>21.820994083179919</c:v>
                </c:pt>
                <c:pt idx="22">
                  <c:v>21.823255741933735</c:v>
                </c:pt>
                <c:pt idx="23">
                  <c:v>22.308036048675358</c:v>
                </c:pt>
                <c:pt idx="24">
                  <c:v>22.485731444121395</c:v>
                </c:pt>
                <c:pt idx="25">
                  <c:v>22.765144260177721</c:v>
                </c:pt>
                <c:pt idx="26">
                  <c:v>23.000184153885257</c:v>
                </c:pt>
                <c:pt idx="27">
                  <c:v>22.882099769807162</c:v>
                </c:pt>
                <c:pt idx="28">
                  <c:v>22.822026088029684</c:v>
                </c:pt>
                <c:pt idx="29">
                  <c:v>22.805856187451738</c:v>
                </c:pt>
                <c:pt idx="30">
                  <c:v>22.854755405742747</c:v>
                </c:pt>
                <c:pt idx="31">
                  <c:v>22.841692828011627</c:v>
                </c:pt>
                <c:pt idx="32">
                  <c:v>23.320970850309109</c:v>
                </c:pt>
                <c:pt idx="33">
                  <c:v>23.160907174148196</c:v>
                </c:pt>
                <c:pt idx="34">
                  <c:v>23.108028811475716</c:v>
                </c:pt>
                <c:pt idx="35">
                  <c:v>23.390322365453613</c:v>
                </c:pt>
                <c:pt idx="36">
                  <c:v>23.287878769078421</c:v>
                </c:pt>
                <c:pt idx="37">
                  <c:v>23.392166817861064</c:v>
                </c:pt>
                <c:pt idx="38">
                  <c:v>22.745902107607805</c:v>
                </c:pt>
                <c:pt idx="39">
                  <c:v>23</c:v>
                </c:pt>
              </c:numCache>
            </c:numRef>
          </c:val>
          <c:smooth val="0"/>
          <c:extLst>
            <c:ext xmlns:c16="http://schemas.microsoft.com/office/drawing/2014/chart" uri="{C3380CC4-5D6E-409C-BE32-E72D297353CC}">
              <c16:uniqueId val="{00000003-F977-40C8-947F-0242E0BFAC7A}"/>
            </c:ext>
          </c:extLst>
        </c:ser>
        <c:dLbls>
          <c:showLegendKey val="0"/>
          <c:showVal val="0"/>
          <c:showCatName val="0"/>
          <c:showSerName val="0"/>
          <c:showPercent val="0"/>
          <c:showBubbleSize val="0"/>
        </c:dLbls>
        <c:smooth val="0"/>
        <c:axId val="123437056"/>
        <c:axId val="123438976"/>
      </c:lineChart>
      <c:catAx>
        <c:axId val="123437056"/>
        <c:scaling>
          <c:orientation val="minMax"/>
        </c:scaling>
        <c:delete val="0"/>
        <c:axPos val="b"/>
        <c:numFmt formatCode="General" sourceLinked="0"/>
        <c:majorTickMark val="out"/>
        <c:minorTickMark val="none"/>
        <c:tickLblPos val="nextTo"/>
        <c:txPr>
          <a:bodyPr rot="-5400000" vert="horz"/>
          <a:lstStyle/>
          <a:p>
            <a:pPr>
              <a:defRPr sz="900"/>
            </a:pPr>
            <a:endParaRPr lang="it-CH"/>
          </a:p>
        </c:txPr>
        <c:crossAx val="123438976"/>
        <c:crosses val="autoZero"/>
        <c:auto val="1"/>
        <c:lblAlgn val="ctr"/>
        <c:lblOffset val="100"/>
        <c:noMultiLvlLbl val="0"/>
      </c:catAx>
      <c:valAx>
        <c:axId val="123438976"/>
        <c:scaling>
          <c:orientation val="minMax"/>
        </c:scaling>
        <c:delete val="0"/>
        <c:axPos val="l"/>
        <c:majorGridlines/>
        <c:numFmt formatCode="#,##0.0" sourceLinked="1"/>
        <c:majorTickMark val="out"/>
        <c:minorTickMark val="none"/>
        <c:tickLblPos val="nextTo"/>
        <c:crossAx val="12343705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'C4.1'!$C$3:$C$4</c:f>
              <c:strCache>
                <c:ptCount val="2"/>
                <c:pt idx="0">
                  <c:v>2010</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'C4.1'!$C$6:$C$15</c:f>
              <c:numCache>
                <c:formatCode>#,##0</c:formatCode>
                <c:ptCount val="10"/>
                <c:pt idx="0">
                  <c:v>0</c:v>
                </c:pt>
                <c:pt idx="1">
                  <c:v>3752.0140901544801</c:v>
                </c:pt>
                <c:pt idx="2">
                  <c:v>14886.5784522389</c:v>
                </c:pt>
                <c:pt idx="3">
                  <c:v>9915.1969185772505</c:v>
                </c:pt>
                <c:pt idx="4">
                  <c:v>15059.8481274842</c:v>
                </c:pt>
                <c:pt idx="5">
                  <c:v>14408.2361098449</c:v>
                </c:pt>
                <c:pt idx="6" formatCode="\(#,##0\)">
                  <c:v>369.94457289147499</c:v>
                </c:pt>
                <c:pt idx="7" formatCode="\(#,##0\)">
                  <c:v>902.43335165462497</c:v>
                </c:pt>
                <c:pt idx="8" formatCode="\(#,##0\)">
                  <c:v>707.88743334774995</c:v>
                </c:pt>
                <c:pt idx="9">
                  <c:v>7948.1303179017796</c:v>
                </c:pt>
              </c:numCache>
            </c:numRef>
          </c:val>
          <c:extLst>
            <c:ext xmlns:c16="http://schemas.microsoft.com/office/drawing/2014/chart" uri="{C3380CC4-5D6E-409C-BE32-E72D297353CC}">
              <c16:uniqueId val="{00000000-7A67-40B4-9C2D-5F2224AF5B52}"/>
            </c:ext>
          </c:extLst>
        </c:ser>
        <c:ser>
          <c:idx val="3"/>
          <c:order val="3"/>
          <c:tx>
            <c:strRef>
              <c:f>'C4.1'!$E$3:$E$4</c:f>
              <c:strCache>
                <c:ptCount val="2"/>
                <c:pt idx="0">
                  <c:v>2011</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'C4.1'!$E$6:$E$15</c:f>
              <c:numCache>
                <c:formatCode>#,##0</c:formatCode>
                <c:ptCount val="10"/>
                <c:pt idx="0">
                  <c:v>0</c:v>
                </c:pt>
                <c:pt idx="1">
                  <c:v>3878.1344284949</c:v>
                </c:pt>
                <c:pt idx="2">
                  <c:v>15866.944855428401</c:v>
                </c:pt>
                <c:pt idx="3">
                  <c:v>9583.5601030158505</c:v>
                </c:pt>
                <c:pt idx="4">
                  <c:v>15033.2450601496</c:v>
                </c:pt>
                <c:pt idx="5">
                  <c:v>15182.2871816141</c:v>
                </c:pt>
                <c:pt idx="6" formatCode="\(#,##0\)">
                  <c:v>386.76757073607502</c:v>
                </c:pt>
                <c:pt idx="7" formatCode="\(#,##0\)">
                  <c:v>804.37972104109997</c:v>
                </c:pt>
                <c:pt idx="8" formatCode="\(#,##0\)">
                  <c:v>684.02042259612494</c:v>
                </c:pt>
                <c:pt idx="9">
                  <c:v>7046.2312439563702</c:v>
                </c:pt>
              </c:numCache>
            </c:numRef>
          </c:val>
          <c:extLst>
            <c:ext xmlns:c16="http://schemas.microsoft.com/office/drawing/2014/chart" uri="{C3380CC4-5D6E-409C-BE32-E72D297353CC}">
              <c16:uniqueId val="{00000001-7A67-40B4-9C2D-5F2224AF5B52}"/>
            </c:ext>
          </c:extLst>
        </c:ser>
        <c:ser>
          <c:idx val="5"/>
          <c:order val="5"/>
          <c:tx>
            <c:strRef>
              <c:f>'C4.1'!$G$3:$G$4</c:f>
              <c:strCache>
                <c:ptCount val="2"/>
                <c:pt idx="0">
                  <c:v>2012</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'C4.1'!$G$6:$G$15</c:f>
              <c:numCache>
                <c:formatCode>#,##0</c:formatCode>
                <c:ptCount val="10"/>
                <c:pt idx="0">
                  <c:v>0</c:v>
                </c:pt>
                <c:pt idx="1">
                  <c:v>3898.5658583611998</c:v>
                </c:pt>
                <c:pt idx="2">
                  <c:v>14014.9961758645</c:v>
                </c:pt>
                <c:pt idx="3">
                  <c:v>9587.9144245063708</c:v>
                </c:pt>
                <c:pt idx="4">
                  <c:v>13992.733904688999</c:v>
                </c:pt>
                <c:pt idx="5">
                  <c:v>16668.425824944999</c:v>
                </c:pt>
                <c:pt idx="6" formatCode="\(#,##0\)">
                  <c:v>255.292269289475</c:v>
                </c:pt>
                <c:pt idx="7" formatCode="\(#,##0\)">
                  <c:v>1988.54351619407</c:v>
                </c:pt>
                <c:pt idx="8" formatCode="\(#,##0\)">
                  <c:v>792.30928186462495</c:v>
                </c:pt>
                <c:pt idx="9">
                  <c:v>5600.04731255755</c:v>
                </c:pt>
              </c:numCache>
            </c:numRef>
          </c:val>
          <c:extLst>
            <c:ext xmlns:c16="http://schemas.microsoft.com/office/drawing/2014/chart" uri="{C3380CC4-5D6E-409C-BE32-E72D297353CC}">
              <c16:uniqueId val="{00000002-7A67-40B4-9C2D-5F2224AF5B52}"/>
            </c:ext>
          </c:extLst>
        </c:ser>
        <c:ser>
          <c:idx val="7"/>
          <c:order val="7"/>
          <c:tx>
            <c:strRef>
              <c:f>'C4.1'!$I$3:$I$4</c:f>
              <c:strCache>
                <c:ptCount val="2"/>
                <c:pt idx="0">
                  <c:v>2013</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'C4.1'!$I$6:$I$15</c:f>
              <c:numCache>
                <c:formatCode>#,##0</c:formatCode>
                <c:ptCount val="10"/>
                <c:pt idx="0">
                  <c:v>0</c:v>
                </c:pt>
                <c:pt idx="1">
                  <c:v>3814.02623138217</c:v>
                </c:pt>
                <c:pt idx="2">
                  <c:v>14419.291899530401</c:v>
                </c:pt>
                <c:pt idx="3">
                  <c:v>9959.6573285327504</c:v>
                </c:pt>
                <c:pt idx="4">
                  <c:v>15825.00019397</c:v>
                </c:pt>
                <c:pt idx="5">
                  <c:v>16020.950949034501</c:v>
                </c:pt>
                <c:pt idx="6" formatCode="\(#,##0\)">
                  <c:v>267.26668369897499</c:v>
                </c:pt>
                <c:pt idx="7" formatCode="\(#,##0\)">
                  <c:v>1866.1000358168999</c:v>
                </c:pt>
                <c:pt idx="8" formatCode="\(#,##0\)">
                  <c:v>649.94856823677503</c:v>
                </c:pt>
                <c:pt idx="9">
                  <c:v>5988.5593650001201</c:v>
                </c:pt>
              </c:numCache>
            </c:numRef>
          </c:val>
          <c:extLst>
            <c:ext xmlns:c16="http://schemas.microsoft.com/office/drawing/2014/chart" uri="{C3380CC4-5D6E-409C-BE32-E72D297353CC}">
              <c16:uniqueId val="{00000003-7A67-40B4-9C2D-5F2224AF5B52}"/>
            </c:ext>
          </c:extLst>
        </c:ser>
        <c:ser>
          <c:idx val="9"/>
          <c:order val="9"/>
          <c:tx>
            <c:strRef>
              <c:f>'C4.1'!$K$3:$K$4</c:f>
              <c:strCache>
                <c:ptCount val="2"/>
                <c:pt idx="0">
                  <c:v>2014</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'C4.1'!$K$6:$K$15</c:f>
              <c:numCache>
                <c:formatCode>#,##0</c:formatCode>
                <c:ptCount val="10"/>
                <c:pt idx="0">
                  <c:v>0</c:v>
                </c:pt>
                <c:pt idx="1">
                  <c:v>4987.7193675502704</c:v>
                </c:pt>
                <c:pt idx="2">
                  <c:v>14376.949228789499</c:v>
                </c:pt>
                <c:pt idx="3">
                  <c:v>10237.230793582999</c:v>
                </c:pt>
                <c:pt idx="4">
                  <c:v>15697.3225417509</c:v>
                </c:pt>
                <c:pt idx="5">
                  <c:v>14702.365601351799</c:v>
                </c:pt>
                <c:pt idx="6" formatCode="\(#,##0\)">
                  <c:v>279.88164387075</c:v>
                </c:pt>
                <c:pt idx="7" formatCode="\(#,##0\)">
                  <c:v>1474.70320692473</c:v>
                </c:pt>
                <c:pt idx="8" formatCode="\(#,##0\)">
                  <c:v>428.09411465632502</c:v>
                </c:pt>
                <c:pt idx="9">
                  <c:v>6405.3822086604496</c:v>
                </c:pt>
              </c:numCache>
            </c:numRef>
          </c:val>
          <c:extLst>
            <c:ext xmlns:c16="http://schemas.microsoft.com/office/drawing/2014/chart" uri="{C3380CC4-5D6E-409C-BE32-E72D297353CC}">
              <c16:uniqueId val="{00000004-7A67-40B4-9C2D-5F2224AF5B52}"/>
            </c:ext>
          </c:extLst>
        </c:ser>
        <c:ser>
          <c:idx val="11"/>
          <c:order val="11"/>
          <c:tx>
            <c:strRef>
              <c:f>'C4.1'!$M$3:$M$4</c:f>
              <c:strCache>
                <c:ptCount val="2"/>
                <c:pt idx="0">
                  <c:v>2015</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'C4.1'!$M$6:$M$15</c:f>
              <c:numCache>
                <c:formatCode>#,##0</c:formatCode>
                <c:ptCount val="10"/>
                <c:pt idx="0">
                  <c:v>0</c:v>
                </c:pt>
                <c:pt idx="1">
                  <c:v>5061.8758662177497</c:v>
                </c:pt>
                <c:pt idx="2">
                  <c:v>16096.371834706701</c:v>
                </c:pt>
                <c:pt idx="3">
                  <c:v>11102.7472638853</c:v>
                </c:pt>
                <c:pt idx="4">
                  <c:v>14377.539244019301</c:v>
                </c:pt>
                <c:pt idx="5">
                  <c:v>14969.790595496899</c:v>
                </c:pt>
                <c:pt idx="6" formatCode="\(#,##0\)">
                  <c:v>570.71166288719996</c:v>
                </c:pt>
                <c:pt idx="7" formatCode="\(#,##0\)">
                  <c:v>1173.51294159492</c:v>
                </c:pt>
                <c:pt idx="8" formatCode="\(#,##0\)">
                  <c:v>706.99355517874994</c:v>
                </c:pt>
                <c:pt idx="9">
                  <c:v>7206.2444916469503</c:v>
                </c:pt>
              </c:numCache>
            </c:numRef>
          </c:val>
          <c:extLst>
            <c:ext xmlns:c16="http://schemas.microsoft.com/office/drawing/2014/chart" uri="{C3380CC4-5D6E-409C-BE32-E72D297353CC}">
              <c16:uniqueId val="{00000005-7A67-40B4-9C2D-5F2224AF5B52}"/>
            </c:ext>
          </c:extLst>
        </c:ser>
        <c:ser>
          <c:idx val="13"/>
          <c:order val="13"/>
          <c:tx>
            <c:strRef>
              <c:f>'C4.1'!$O$3:$O$4</c:f>
              <c:strCache>
                <c:ptCount val="2"/>
                <c:pt idx="0">
                  <c:v>2016</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'C4.1'!$O$6:$O$15</c:f>
              <c:numCache>
                <c:formatCode>#,##0</c:formatCode>
                <c:ptCount val="10"/>
                <c:pt idx="0">
                  <c:v>0</c:v>
                </c:pt>
                <c:pt idx="1">
                  <c:v>4316.7297918390504</c:v>
                </c:pt>
                <c:pt idx="2">
                  <c:v>16827.567163603901</c:v>
                </c:pt>
                <c:pt idx="3">
                  <c:v>10787.3598860825</c:v>
                </c:pt>
                <c:pt idx="4">
                  <c:v>16012.260205750001</c:v>
                </c:pt>
                <c:pt idx="5">
                  <c:v>17609.7568724132</c:v>
                </c:pt>
                <c:pt idx="6" formatCode="\(#,##0\)">
                  <c:v>295.91583475267498</c:v>
                </c:pt>
                <c:pt idx="7" formatCode="\(#,##0\)">
                  <c:v>945.32979287679996</c:v>
                </c:pt>
                <c:pt idx="8" formatCode="\(#,##0\)">
                  <c:v>386.019429225875</c:v>
                </c:pt>
                <c:pt idx="9">
                  <c:v>7234.8607416945297</c:v>
                </c:pt>
              </c:numCache>
            </c:numRef>
          </c:val>
          <c:extLst>
            <c:ext xmlns:c16="http://schemas.microsoft.com/office/drawing/2014/chart" uri="{C3380CC4-5D6E-409C-BE32-E72D297353CC}">
              <c16:uniqueId val="{00000006-7A67-40B4-9C2D-5F2224AF5B52}"/>
            </c:ext>
          </c:extLst>
        </c:ser>
        <c:ser>
          <c:idx val="15"/>
          <c:order val="15"/>
          <c:tx>
            <c:strRef>
              <c:f>'C4.1'!$Q$3:$Q$4</c:f>
              <c:strCache>
                <c:ptCount val="2"/>
                <c:pt idx="0">
                  <c:v>2017</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'C4.1'!$Q$6:$Q$15</c:f>
              <c:numCache>
                <c:formatCode>#,##0</c:formatCode>
                <c:ptCount val="10"/>
                <c:pt idx="0">
                  <c:v>0</c:v>
                </c:pt>
                <c:pt idx="1">
                  <c:v>3538.0971242338801</c:v>
                </c:pt>
                <c:pt idx="2">
                  <c:v>19089.0783046734</c:v>
                </c:pt>
                <c:pt idx="3">
                  <c:v>12590.1699932473</c:v>
                </c:pt>
                <c:pt idx="4">
                  <c:v>17863.872865039499</c:v>
                </c:pt>
                <c:pt idx="5">
                  <c:v>15359.586153894999</c:v>
                </c:pt>
                <c:pt idx="6" formatCode="\(#,##0\)">
                  <c:v>693.64916687269999</c:v>
                </c:pt>
                <c:pt idx="7" formatCode="\(#,##0\)">
                  <c:v>954.03828203395005</c:v>
                </c:pt>
                <c:pt idx="8" formatCode="\(#,##0\)">
                  <c:v>516.19674386070005</c:v>
                </c:pt>
                <c:pt idx="9">
                  <c:v>6330.54797015433</c:v>
                </c:pt>
              </c:numCache>
            </c:numRef>
          </c:val>
          <c:extLst>
            <c:ext xmlns:c16="http://schemas.microsoft.com/office/drawing/2014/chart" uri="{C3380CC4-5D6E-409C-BE32-E72D297353CC}">
              <c16:uniqueId val="{00000007-7A67-40B4-9C2D-5F2224AF5B52}"/>
            </c:ext>
          </c:extLst>
        </c:ser>
        <c:ser>
          <c:idx val="17"/>
          <c:order val="17"/>
          <c:tx>
            <c:strRef>
              <c:f>'C4.1'!$S$3:$S$4</c:f>
              <c:strCache>
                <c:ptCount val="2"/>
                <c:pt idx="0">
                  <c:v>2018</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'C4.1'!$S$6:$S$15</c:f>
              <c:numCache>
                <c:formatCode>#,##0</c:formatCode>
                <c:ptCount val="10"/>
                <c:pt idx="0">
                  <c:v>0</c:v>
                </c:pt>
                <c:pt idx="1">
                  <c:v>4247.5404517500001</c:v>
                </c:pt>
                <c:pt idx="2">
                  <c:v>19261.079118549998</c:v>
                </c:pt>
                <c:pt idx="3">
                  <c:v>13734.906092900001</c:v>
                </c:pt>
                <c:pt idx="4">
                  <c:v>15047.55493045</c:v>
                </c:pt>
                <c:pt idx="5">
                  <c:v>15041.138836399999</c:v>
                </c:pt>
                <c:pt idx="6" formatCode="\(#,##0\)">
                  <c:v>809.12126757500005</c:v>
                </c:pt>
                <c:pt idx="7" formatCode="\(#,##0\)">
                  <c:v>1012.517892125</c:v>
                </c:pt>
                <c:pt idx="8" formatCode="\(#,##0\)">
                  <c:v>570.22893629999999</c:v>
                </c:pt>
                <c:pt idx="9">
                  <c:v>5074.4417956249999</c:v>
                </c:pt>
              </c:numCache>
            </c:numRef>
          </c:val>
          <c:extLst>
            <c:ext xmlns:c16="http://schemas.microsoft.com/office/drawing/2014/chart" uri="{C3380CC4-5D6E-409C-BE32-E72D297353CC}">
              <c16:uniqueId val="{00000008-7A67-40B4-9C2D-5F2224AF5B52}"/>
            </c:ext>
          </c:extLst>
        </c:ser>
        <c:ser>
          <c:idx val="19"/>
          <c:order val="19"/>
          <c:tx>
            <c:strRef>
              <c:f>'C4.1'!$U$3:$U$4</c:f>
              <c:strCache>
                <c:ptCount val="2"/>
                <c:pt idx="0">
                  <c:v>2019</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'C4.1'!$U$6:$U$15</c:f>
              <c:numCache>
                <c:formatCode>#,##0</c:formatCode>
                <c:ptCount val="10"/>
                <c:pt idx="0">
                  <c:v>0</c:v>
                </c:pt>
                <c:pt idx="1">
                  <c:v>3554.0029438749998</c:v>
                </c:pt>
                <c:pt idx="2">
                  <c:v>19646.502987125001</c:v>
                </c:pt>
                <c:pt idx="3">
                  <c:v>12549.742353</c:v>
                </c:pt>
                <c:pt idx="4">
                  <c:v>14019.079575649999</c:v>
                </c:pt>
                <c:pt idx="5">
                  <c:v>14188.106319725001</c:v>
                </c:pt>
                <c:pt idx="6" formatCode="\(#,##0\)">
                  <c:v>295.19404005000001</c:v>
                </c:pt>
                <c:pt idx="7" formatCode="\(#,##0\)">
                  <c:v>1951.422354175</c:v>
                </c:pt>
                <c:pt idx="8" formatCode="\(#,##0\)">
                  <c:v>429.38397997499999</c:v>
                </c:pt>
                <c:pt idx="9">
                  <c:v>6231.2187828249998</c:v>
                </c:pt>
              </c:numCache>
            </c:numRef>
          </c:val>
          <c:extLst>
            <c:ext xmlns:c16="http://schemas.microsoft.com/office/drawing/2014/chart" uri="{C3380CC4-5D6E-409C-BE32-E72D297353CC}">
              <c16:uniqueId val="{00000009-7A67-40B4-9C2D-5F2224AF5B52}"/>
            </c:ext>
          </c:extLst>
        </c:ser>
        <c:ser>
          <c:idx val="21"/>
          <c:order val="21"/>
          <c:tx>
            <c:strRef>
              <c:f>'C4.1'!$W$3:$W$4</c:f>
              <c:strCache>
                <c:ptCount val="2"/>
                <c:pt idx="0">
                  <c:v>2020</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'C4.1'!$W$6:$W$15</c:f>
              <c:numCache>
                <c:formatCode>#,##0</c:formatCode>
                <c:ptCount val="10"/>
                <c:pt idx="0">
                  <c:v>0</c:v>
                </c:pt>
                <c:pt idx="1">
                  <c:v>3547.8157907999998</c:v>
                </c:pt>
                <c:pt idx="2">
                  <c:v>18476.976773449998</c:v>
                </c:pt>
                <c:pt idx="3">
                  <c:v>11921.248670749999</c:v>
                </c:pt>
                <c:pt idx="4">
                  <c:v>12951.749822725</c:v>
                </c:pt>
                <c:pt idx="5">
                  <c:v>13775.847015525</c:v>
                </c:pt>
                <c:pt idx="6">
                  <c:v>0</c:v>
                </c:pt>
                <c:pt idx="7" formatCode="\(#,##0\)">
                  <c:v>1276.14318355</c:v>
                </c:pt>
                <c:pt idx="8" formatCode="\(#,##0\)">
                  <c:v>608.69033815</c:v>
                </c:pt>
                <c:pt idx="9">
                  <c:v>7140.01186805</c:v>
                </c:pt>
              </c:numCache>
            </c:numRef>
          </c:val>
          <c:extLst>
            <c:ext xmlns:c16="http://schemas.microsoft.com/office/drawing/2014/chart" uri="{C3380CC4-5D6E-409C-BE32-E72D297353CC}">
              <c16:uniqueId val="{0000000A-7A67-40B4-9C2D-5F2224AF5B52}"/>
            </c:ext>
          </c:extLst>
        </c:ser>
        <c:ser>
          <c:idx val="23"/>
          <c:order val="23"/>
          <c:tx>
            <c:strRef>
              <c:f>'C4.1'!$Y$3:$Y$4</c:f>
              <c:strCache>
                <c:ptCount val="2"/>
                <c:pt idx="0">
                  <c:v>2021</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'C4.1'!$Y$6:$Y$15</c:f>
              <c:numCache>
                <c:formatCode>#,##0</c:formatCode>
                <c:ptCount val="10"/>
                <c:pt idx="0">
                  <c:v>0</c:v>
                </c:pt>
                <c:pt idx="1">
                  <c:v>3220</c:v>
                </c:pt>
                <c:pt idx="2">
                  <c:v>19472</c:v>
                </c:pt>
                <c:pt idx="3">
                  <c:v>12290</c:v>
                </c:pt>
                <c:pt idx="4">
                  <c:v>14189</c:v>
                </c:pt>
                <c:pt idx="5">
                  <c:v>14828</c:v>
                </c:pt>
                <c:pt idx="6">
                  <c:v>111</c:v>
                </c:pt>
                <c:pt idx="7" formatCode="\(#,##0\)">
                  <c:v>682</c:v>
                </c:pt>
                <c:pt idx="8" formatCode="\(#,##0\)">
                  <c:v>397</c:v>
                </c:pt>
                <c:pt idx="9">
                  <c:v>5240</c:v>
                </c:pt>
              </c:numCache>
            </c:numRef>
          </c:val>
          <c:extLst>
            <c:ext xmlns:c16="http://schemas.microsoft.com/office/drawing/2014/chart" uri="{C3380CC4-5D6E-409C-BE32-E72D297353CC}">
              <c16:uniqueId val="{0000000B-7A67-40B4-9C2D-5F2224AF5B52}"/>
            </c:ext>
          </c:extLst>
        </c:ser>
        <c:ser>
          <c:idx val="25"/>
          <c:order val="25"/>
          <c:tx>
            <c:strRef>
              <c:f>'C4.1'!$AA$3:$AA$4</c:f>
              <c:strCache>
                <c:ptCount val="2"/>
                <c:pt idx="0">
                  <c:v>2022</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'C4.1'!$AA$6:$AA$15</c:f>
              <c:numCache>
                <c:formatCode>#,##0</c:formatCode>
                <c:ptCount val="10"/>
                <c:pt idx="0">
                  <c:v>0</c:v>
                </c:pt>
                <c:pt idx="1">
                  <c:v>4227</c:v>
                </c:pt>
                <c:pt idx="2">
                  <c:v>17811</c:v>
                </c:pt>
                <c:pt idx="3">
                  <c:v>11610</c:v>
                </c:pt>
                <c:pt idx="4">
                  <c:v>15452</c:v>
                </c:pt>
                <c:pt idx="5">
                  <c:v>12981</c:v>
                </c:pt>
                <c:pt idx="6" formatCode="\(#,##0\)">
                  <c:v>281</c:v>
                </c:pt>
                <c:pt idx="7" formatCode="\(#,##0\)">
                  <c:v>686</c:v>
                </c:pt>
                <c:pt idx="8" formatCode="\(#,##0\)">
                  <c:v>337</c:v>
                </c:pt>
                <c:pt idx="9">
                  <c:v>6169</c:v>
                </c:pt>
              </c:numCache>
            </c:numRef>
          </c:val>
          <c:extLst>
            <c:ext xmlns:c16="http://schemas.microsoft.com/office/drawing/2014/chart" uri="{C3380CC4-5D6E-409C-BE32-E72D297353CC}">
              <c16:uniqueId val="{0000000C-7A67-40B4-9C2D-5F2224AF5B52}"/>
            </c:ext>
          </c:extLst>
        </c:ser>
        <c:ser>
          <c:idx val="27"/>
          <c:order val="27"/>
          <c:tx>
            <c:strRef>
              <c:f>'C4.1'!$AC$3:$AC$4</c:f>
              <c:strCache>
                <c:ptCount val="2"/>
                <c:pt idx="0">
                  <c:v>2023</c:v>
                </c:pt>
                <c:pt idx="1">
                  <c:v>Donne</c:v>
                </c:pt>
              </c:strCache>
            </c:strRef>
          </c:tx>
          <c:spPr>
            <a:solidFill>
              <a:srgbClr val="6E8CB6"/>
            </a:solidFill>
            <a:ln>
              <a:noFill/>
            </a:ln>
            <a:effectLst/>
          </c:spPr>
          <c:invertIfNegative val="0"/>
          <c:cat>
            <c:strRef>
              <c:f>'C4.1'!$A$6:$A$15</c:f>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f>'C4.1'!$AC$6:$AC$15</c:f>
              <c:numCache>
                <c:formatCode>#,##0</c:formatCode>
                <c:ptCount val="10"/>
                <c:pt idx="0">
                  <c:v>0</c:v>
                </c:pt>
                <c:pt idx="1">
                  <c:v>4166</c:v>
                </c:pt>
                <c:pt idx="2">
                  <c:v>18069</c:v>
                </c:pt>
                <c:pt idx="3">
                  <c:v>12330</c:v>
                </c:pt>
                <c:pt idx="4">
                  <c:v>15699</c:v>
                </c:pt>
                <c:pt idx="5">
                  <c:v>13072</c:v>
                </c:pt>
                <c:pt idx="6" formatCode="\(#,##0\)">
                  <c:v>0</c:v>
                </c:pt>
                <c:pt idx="7" formatCode="\(#,##0\)">
                  <c:v>542</c:v>
                </c:pt>
                <c:pt idx="8" formatCode="\(#,##0\)">
                  <c:v>510</c:v>
                </c:pt>
                <c:pt idx="9">
                  <c:v>5934</c:v>
                </c:pt>
              </c:numCache>
            </c:numRef>
          </c:val>
          <c:extLst>
            <c:ext xmlns:c16="http://schemas.microsoft.com/office/drawing/2014/chart" uri="{C3380CC4-5D6E-409C-BE32-E72D297353CC}">
              <c16:uniqueId val="{00000001-3DA4-47C9-8029-5C9B1384B13E}"/>
            </c:ext>
          </c:extLst>
        </c:ser>
        <c:dLbls>
          <c:showLegendKey val="0"/>
          <c:showVal val="0"/>
          <c:showCatName val="0"/>
          <c:showSerName val="0"/>
          <c:showPercent val="0"/>
          <c:showBubbleSize val="0"/>
        </c:dLbls>
        <c:gapWidth val="219"/>
        <c:overlap val="-27"/>
        <c:axId val="623827936"/>
        <c:axId val="623828264"/>
        <c:extLst>
          <c:ext xmlns:c15="http://schemas.microsoft.com/office/drawing/2012/chart" uri="{02D57815-91ED-43cb-92C2-25804820EDAC}">
            <c15:filteredBarSeries>
              <c15:ser>
                <c:idx val="0"/>
                <c:order val="0"/>
                <c:tx>
                  <c:strRef>
                    <c:extLst>
                      <c:ext uri="{02D57815-91ED-43cb-92C2-25804820EDAC}">
                        <c15:formulaRef>
                          <c15:sqref>'C4.1'!$B$3:$B$4</c15:sqref>
                        </c15:formulaRef>
                      </c:ext>
                    </c:extLst>
                    <c:strCache>
                      <c:ptCount val="2"/>
                      <c:pt idx="0">
                        <c:v>2010</c:v>
                      </c:pt>
                      <c:pt idx="1">
                        <c:v>Uomini</c:v>
                      </c:pt>
                    </c:strCache>
                  </c:strRef>
                </c:tx>
                <c:spPr>
                  <a:solidFill>
                    <a:schemeClr val="accent1"/>
                  </a:solidFill>
                  <a:ln>
                    <a:noFill/>
                  </a:ln>
                  <a:effectLst/>
                </c:spPr>
                <c:invertIfNegative val="0"/>
                <c:cat>
                  <c:strRef>
                    <c:extLst>
                      <c:ex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c:ext uri="{02D57815-91ED-43cb-92C2-25804820EDAC}">
                        <c15:formulaRef>
                          <c15:sqref>'C4.1'!$B$6:$B$15</c15:sqref>
                        </c15:formulaRef>
                      </c:ext>
                    </c:extLst>
                    <c:numCache>
                      <c:formatCode>#,##0</c:formatCode>
                      <c:ptCount val="10"/>
                      <c:pt idx="0" formatCode="\(#,##0\)">
                        <c:v>393.73666152290002</c:v>
                      </c:pt>
                      <c:pt idx="1">
                        <c:v>5864.3254042442204</c:v>
                      </c:pt>
                      <c:pt idx="2">
                        <c:v>18473.9000638908</c:v>
                      </c:pt>
                      <c:pt idx="3">
                        <c:v>11898.015315627499</c:v>
                      </c:pt>
                      <c:pt idx="4">
                        <c:v>9525.8338618612506</c:v>
                      </c:pt>
                      <c:pt idx="5">
                        <c:v>7555.9233540759496</c:v>
                      </c:pt>
                      <c:pt idx="6" formatCode="\(#,##0\)">
                        <c:v>2566.9256403638301</c:v>
                      </c:pt>
                      <c:pt idx="7">
                        <c:v>16201.9148957658</c:v>
                      </c:pt>
                      <c:pt idx="8">
                        <c:v>4559.7718254970496</c:v>
                      </c:pt>
                      <c:pt idx="9">
                        <c:v>6422.9702032901996</c:v>
                      </c:pt>
                    </c:numCache>
                  </c:numRef>
                </c:val>
                <c:extLst>
                  <c:ext xmlns:c16="http://schemas.microsoft.com/office/drawing/2014/chart" uri="{C3380CC4-5D6E-409C-BE32-E72D297353CC}">
                    <c16:uniqueId val="{0000000D-7A67-40B4-9C2D-5F2224AF5B5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'C4.1'!$D$3:$D$4</c15:sqref>
                        </c15:formulaRef>
                      </c:ext>
                    </c:extLst>
                    <c:strCache>
                      <c:ptCount val="2"/>
                      <c:pt idx="0">
                        <c:v>2011</c:v>
                      </c:pt>
                      <c:pt idx="1">
                        <c:v>Uomini</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'C4.1'!$D$6:$D$15</c15:sqref>
                        </c15:formulaRef>
                      </c:ext>
                    </c:extLst>
                    <c:numCache>
                      <c:formatCode>#,##0</c:formatCode>
                      <c:ptCount val="10"/>
                      <c:pt idx="0">
                        <c:v>0</c:v>
                      </c:pt>
                      <c:pt idx="1">
                        <c:v>6928.1469209840998</c:v>
                      </c:pt>
                      <c:pt idx="2">
                        <c:v>16921.042920348798</c:v>
                      </c:pt>
                      <c:pt idx="3">
                        <c:v>15581.8069440327</c:v>
                      </c:pt>
                      <c:pt idx="4">
                        <c:v>8679.1674189267505</c:v>
                      </c:pt>
                      <c:pt idx="5">
                        <c:v>9177.1161068493493</c:v>
                      </c:pt>
                      <c:pt idx="6" formatCode="\(#,##0\)">
                        <c:v>2591.6032554620501</c:v>
                      </c:pt>
                      <c:pt idx="7">
                        <c:v>14554.8184341748</c:v>
                      </c:pt>
                      <c:pt idx="8">
                        <c:v>5811.3616521637796</c:v>
                      </c:pt>
                      <c:pt idx="9">
                        <c:v>6213.62622685527</c:v>
                      </c:pt>
                    </c:numCache>
                  </c:numRef>
                </c:val>
                <c:extLst xmlns:c15="http://schemas.microsoft.com/office/drawing/2012/chart">
                  <c:ext xmlns:c16="http://schemas.microsoft.com/office/drawing/2014/chart" uri="{C3380CC4-5D6E-409C-BE32-E72D297353CC}">
                    <c16:uniqueId val="{0000000E-7A67-40B4-9C2D-5F2224AF5B5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'C4.1'!$F$3:$F$4</c15:sqref>
                        </c15:formulaRef>
                      </c:ext>
                    </c:extLst>
                    <c:strCache>
                      <c:ptCount val="2"/>
                      <c:pt idx="0">
                        <c:v>2012</c:v>
                      </c:pt>
                      <c:pt idx="1">
                        <c:v>Uomini</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'C4.1'!$F$6:$F$15</c15:sqref>
                        </c15:formulaRef>
                      </c:ext>
                    </c:extLst>
                    <c:numCache>
                      <c:formatCode>#,##0</c:formatCode>
                      <c:ptCount val="10"/>
                      <c:pt idx="0">
                        <c:v>0</c:v>
                      </c:pt>
                      <c:pt idx="1">
                        <c:v>8409.0490845581207</c:v>
                      </c:pt>
                      <c:pt idx="2">
                        <c:v>17567.709313298299</c:v>
                      </c:pt>
                      <c:pt idx="3">
                        <c:v>15060.5652122264</c:v>
                      </c:pt>
                      <c:pt idx="4">
                        <c:v>8876.8128530347694</c:v>
                      </c:pt>
                      <c:pt idx="5">
                        <c:v>8831.8235908151692</c:v>
                      </c:pt>
                      <c:pt idx="6" formatCode="\(#,##0\)">
                        <c:v>2332.98614170975</c:v>
                      </c:pt>
                      <c:pt idx="7">
                        <c:v>13869.2455289555</c:v>
                      </c:pt>
                      <c:pt idx="8">
                        <c:v>5115.5064562802499</c:v>
                      </c:pt>
                      <c:pt idx="9">
                        <c:v>4952.6640606500296</c:v>
                      </c:pt>
                    </c:numCache>
                  </c:numRef>
                </c:val>
                <c:extLst xmlns:c15="http://schemas.microsoft.com/office/drawing/2012/chart">
                  <c:ext xmlns:c16="http://schemas.microsoft.com/office/drawing/2014/chart" uri="{C3380CC4-5D6E-409C-BE32-E72D297353CC}">
                    <c16:uniqueId val="{0000000F-7A67-40B4-9C2D-5F2224AF5B5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'C4.1'!$H$3:$H$4</c15:sqref>
                        </c15:formulaRef>
                      </c:ext>
                    </c:extLst>
                    <c:strCache>
                      <c:ptCount val="2"/>
                      <c:pt idx="0">
                        <c:v>2013</c:v>
                      </c:pt>
                      <c:pt idx="1">
                        <c:v>Uomini</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'C4.1'!$H$6:$H$15</c15:sqref>
                        </c15:formulaRef>
                      </c:ext>
                    </c:extLst>
                    <c:numCache>
                      <c:formatCode>#,##0</c:formatCode>
                      <c:ptCount val="10"/>
                      <c:pt idx="0" formatCode="\(#,##0\)">
                        <c:v>429.39576958627498</c:v>
                      </c:pt>
                      <c:pt idx="1">
                        <c:v>8183.8626977706999</c:v>
                      </c:pt>
                      <c:pt idx="2">
                        <c:v>19014.742719154401</c:v>
                      </c:pt>
                      <c:pt idx="3">
                        <c:v>13521.477083538</c:v>
                      </c:pt>
                      <c:pt idx="4">
                        <c:v>7454.5941556623202</c:v>
                      </c:pt>
                      <c:pt idx="5">
                        <c:v>8920.9826285623294</c:v>
                      </c:pt>
                      <c:pt idx="6" formatCode="\(#,##0\)">
                        <c:v>3587.3286647264699</c:v>
                      </c:pt>
                      <c:pt idx="7">
                        <c:v>15197.3566366824</c:v>
                      </c:pt>
                      <c:pt idx="8">
                        <c:v>5079.90908082843</c:v>
                      </c:pt>
                      <c:pt idx="9">
                        <c:v>4833.7986462754798</c:v>
                      </c:pt>
                    </c:numCache>
                  </c:numRef>
                </c:val>
                <c:extLst xmlns:c15="http://schemas.microsoft.com/office/drawing/2012/chart">
                  <c:ext xmlns:c16="http://schemas.microsoft.com/office/drawing/2014/chart" uri="{C3380CC4-5D6E-409C-BE32-E72D297353CC}">
                    <c16:uniqueId val="{00000010-7A67-40B4-9C2D-5F2224AF5B5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'C4.1'!$J$3:$J$4</c15:sqref>
                        </c15:formulaRef>
                      </c:ext>
                    </c:extLst>
                    <c:strCache>
                      <c:ptCount val="2"/>
                      <c:pt idx="0">
                        <c:v>2014</c:v>
                      </c:pt>
                      <c:pt idx="1">
                        <c:v>Uomini</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'C4.1'!$J$6:$J$15</c15:sqref>
                        </c15:formulaRef>
                      </c:ext>
                    </c:extLst>
                    <c:numCache>
                      <c:formatCode>#,##0</c:formatCode>
                      <c:ptCount val="10"/>
                      <c:pt idx="0" formatCode="\(#,##0\)">
                        <c:v>770.65409315967497</c:v>
                      </c:pt>
                      <c:pt idx="1">
                        <c:v>8942.7694091069206</c:v>
                      </c:pt>
                      <c:pt idx="2">
                        <c:v>20949.707379966701</c:v>
                      </c:pt>
                      <c:pt idx="3">
                        <c:v>13982.5722593178</c:v>
                      </c:pt>
                      <c:pt idx="4">
                        <c:v>9677.1697655309999</c:v>
                      </c:pt>
                      <c:pt idx="5">
                        <c:v>9061.8321379131994</c:v>
                      </c:pt>
                      <c:pt idx="6" formatCode="\(#,##0\)">
                        <c:v>2828.4064514243801</c:v>
                      </c:pt>
                      <c:pt idx="7">
                        <c:v>12999.390879714099</c:v>
                      </c:pt>
                      <c:pt idx="8">
                        <c:v>4564.2620004946202</c:v>
                      </c:pt>
                      <c:pt idx="9">
                        <c:v>4817.3087436401502</c:v>
                      </c:pt>
                    </c:numCache>
                  </c:numRef>
                </c:val>
                <c:extLst xmlns:c15="http://schemas.microsoft.com/office/drawing/2012/chart">
                  <c:ext xmlns:c16="http://schemas.microsoft.com/office/drawing/2014/chart" uri="{C3380CC4-5D6E-409C-BE32-E72D297353CC}">
                    <c16:uniqueId val="{00000011-7A67-40B4-9C2D-5F2224AF5B52}"/>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'C4.1'!$L$3:$L$4</c15:sqref>
                        </c15:formulaRef>
                      </c:ext>
                    </c:extLst>
                    <c:strCache>
                      <c:ptCount val="2"/>
                      <c:pt idx="0">
                        <c:v>2015</c:v>
                      </c:pt>
                      <c:pt idx="1">
                        <c:v>Uomini</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'C4.1'!$L$6:$L$15</c15:sqref>
                        </c15:formulaRef>
                      </c:ext>
                    </c:extLst>
                    <c:numCache>
                      <c:formatCode>#,##0</c:formatCode>
                      <c:ptCount val="10"/>
                      <c:pt idx="0" formatCode="\(#,##0\)">
                        <c:v>331.17708652369998</c:v>
                      </c:pt>
                      <c:pt idx="1">
                        <c:v>9283.6305377336503</c:v>
                      </c:pt>
                      <c:pt idx="2">
                        <c:v>22767.356954581101</c:v>
                      </c:pt>
                      <c:pt idx="3">
                        <c:v>13232.3030903331</c:v>
                      </c:pt>
                      <c:pt idx="4">
                        <c:v>10375.3386539446</c:v>
                      </c:pt>
                      <c:pt idx="5">
                        <c:v>9885.7511161051007</c:v>
                      </c:pt>
                      <c:pt idx="6" formatCode="\(#,##0\)">
                        <c:v>2858.2591413210698</c:v>
                      </c:pt>
                      <c:pt idx="7">
                        <c:v>11803.897371090699</c:v>
                      </c:pt>
                      <c:pt idx="8">
                        <c:v>4619.60731788672</c:v>
                      </c:pt>
                      <c:pt idx="9">
                        <c:v>5563.9764960022003</c:v>
                      </c:pt>
                    </c:numCache>
                  </c:numRef>
                </c:val>
                <c:extLst xmlns:c15="http://schemas.microsoft.com/office/drawing/2012/chart">
                  <c:ext xmlns:c16="http://schemas.microsoft.com/office/drawing/2014/chart" uri="{C3380CC4-5D6E-409C-BE32-E72D297353CC}">
                    <c16:uniqueId val="{00000012-7A67-40B4-9C2D-5F2224AF5B52}"/>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'C4.1'!$N$3:$N$4</c15:sqref>
                        </c15:formulaRef>
                      </c:ext>
                    </c:extLst>
                    <c:strCache>
                      <c:ptCount val="2"/>
                      <c:pt idx="0">
                        <c:v>2016</c:v>
                      </c:pt>
                      <c:pt idx="1">
                        <c:v>Uomini</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'C4.1'!$N$6:$N$15</c15:sqref>
                        </c15:formulaRef>
                      </c:ext>
                    </c:extLst>
                    <c:numCache>
                      <c:formatCode>#,##0</c:formatCode>
                      <c:ptCount val="10"/>
                      <c:pt idx="0" formatCode="\(#,##0\)">
                        <c:v>291.96929064337502</c:v>
                      </c:pt>
                      <c:pt idx="1">
                        <c:v>10763.5090046848</c:v>
                      </c:pt>
                      <c:pt idx="2">
                        <c:v>20161.216363481999</c:v>
                      </c:pt>
                      <c:pt idx="3">
                        <c:v>15767.4969718227</c:v>
                      </c:pt>
                      <c:pt idx="4">
                        <c:v>7750.9900160325997</c:v>
                      </c:pt>
                      <c:pt idx="5">
                        <c:v>8655.2761529574691</c:v>
                      </c:pt>
                      <c:pt idx="6" formatCode="\(#,##0\)">
                        <c:v>2578.6040065430002</c:v>
                      </c:pt>
                      <c:pt idx="7">
                        <c:v>13280.0903477393</c:v>
                      </c:pt>
                      <c:pt idx="8">
                        <c:v>5531.3705723218</c:v>
                      </c:pt>
                      <c:pt idx="9">
                        <c:v>5258.4692898549702</c:v>
                      </c:pt>
                    </c:numCache>
                  </c:numRef>
                </c:val>
                <c:extLst xmlns:c15="http://schemas.microsoft.com/office/drawing/2012/chart">
                  <c:ext xmlns:c16="http://schemas.microsoft.com/office/drawing/2014/chart" uri="{C3380CC4-5D6E-409C-BE32-E72D297353CC}">
                    <c16:uniqueId val="{00000013-7A67-40B4-9C2D-5F2224AF5B52}"/>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'C4.1'!$P$3:$P$4</c15:sqref>
                        </c15:formulaRef>
                      </c:ext>
                    </c:extLst>
                    <c:strCache>
                      <c:ptCount val="2"/>
                      <c:pt idx="0">
                        <c:v>2017</c:v>
                      </c:pt>
                      <c:pt idx="1">
                        <c:v>Uomini</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'C4.1'!$P$6:$P$15</c15:sqref>
                        </c15:formulaRef>
                      </c:ext>
                    </c:extLst>
                    <c:numCache>
                      <c:formatCode>#,##0</c:formatCode>
                      <c:ptCount val="10"/>
                      <c:pt idx="0" formatCode="\(#,##0\)">
                        <c:v>236.18909596982499</c:v>
                      </c:pt>
                      <c:pt idx="1">
                        <c:v>10793.9133877761</c:v>
                      </c:pt>
                      <c:pt idx="2">
                        <c:v>20759.7936285986</c:v>
                      </c:pt>
                      <c:pt idx="3">
                        <c:v>15277.850233150501</c:v>
                      </c:pt>
                      <c:pt idx="4">
                        <c:v>9384.0744703332002</c:v>
                      </c:pt>
                      <c:pt idx="5">
                        <c:v>8539.2953198401501</c:v>
                      </c:pt>
                      <c:pt idx="6" formatCode="\(#,##0\)">
                        <c:v>3539.7991995901298</c:v>
                      </c:pt>
                      <c:pt idx="7">
                        <c:v>12639.1257907284</c:v>
                      </c:pt>
                      <c:pt idx="8">
                        <c:v>4639.1530377709996</c:v>
                      </c:pt>
                      <c:pt idx="9">
                        <c:v>5518.1097997135203</c:v>
                      </c:pt>
                    </c:numCache>
                  </c:numRef>
                </c:val>
                <c:extLst xmlns:c15="http://schemas.microsoft.com/office/drawing/2012/chart">
                  <c:ext xmlns:c16="http://schemas.microsoft.com/office/drawing/2014/chart" uri="{C3380CC4-5D6E-409C-BE32-E72D297353CC}">
                    <c16:uniqueId val="{00000014-7A67-40B4-9C2D-5F2224AF5B52}"/>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'C4.1'!$R$3:$R$4</c15:sqref>
                        </c15:formulaRef>
                      </c:ext>
                    </c:extLst>
                    <c:strCache>
                      <c:ptCount val="2"/>
                      <c:pt idx="0">
                        <c:v>2018</c:v>
                      </c:pt>
                      <c:pt idx="1">
                        <c:v>Uomini</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'C4.1'!$R$6:$R$15</c15:sqref>
                        </c15:formulaRef>
                      </c:ext>
                    </c:extLst>
                    <c:numCache>
                      <c:formatCode>#,##0</c:formatCode>
                      <c:ptCount val="10"/>
                      <c:pt idx="0" formatCode="\(#,##0\)">
                        <c:v>272.622375675</c:v>
                      </c:pt>
                      <c:pt idx="1">
                        <c:v>9161.1681066000001</c:v>
                      </c:pt>
                      <c:pt idx="2">
                        <c:v>22938.442316150002</c:v>
                      </c:pt>
                      <c:pt idx="3">
                        <c:v>16302.2773538</c:v>
                      </c:pt>
                      <c:pt idx="4">
                        <c:v>7731.3651894499999</c:v>
                      </c:pt>
                      <c:pt idx="5">
                        <c:v>8088.9876751000002</c:v>
                      </c:pt>
                      <c:pt idx="6" formatCode="\(#,##0\)">
                        <c:v>2834.6393102249999</c:v>
                      </c:pt>
                      <c:pt idx="7">
                        <c:v>14098.482670275</c:v>
                      </c:pt>
                      <c:pt idx="8">
                        <c:v>3694.7061177249998</c:v>
                      </c:pt>
                      <c:pt idx="9">
                        <c:v>4734.3677944999999</c:v>
                      </c:pt>
                    </c:numCache>
                  </c:numRef>
                </c:val>
                <c:extLst xmlns:c15="http://schemas.microsoft.com/office/drawing/2012/chart">
                  <c:ext xmlns:c16="http://schemas.microsoft.com/office/drawing/2014/chart" uri="{C3380CC4-5D6E-409C-BE32-E72D297353CC}">
                    <c16:uniqueId val="{00000015-7A67-40B4-9C2D-5F2224AF5B52}"/>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'C4.1'!$T$3:$T$4</c15:sqref>
                        </c15:formulaRef>
                      </c:ext>
                    </c:extLst>
                    <c:strCache>
                      <c:ptCount val="2"/>
                      <c:pt idx="0">
                        <c:v>2019</c:v>
                      </c:pt>
                      <c:pt idx="1">
                        <c:v>Uomini</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'C4.1'!$T$6:$T$15</c15:sqref>
                        </c15:formulaRef>
                      </c:ext>
                    </c:extLst>
                    <c:numCache>
                      <c:formatCode>#,##0</c:formatCode>
                      <c:ptCount val="10"/>
                      <c:pt idx="0" formatCode="\(#,##0\)">
                        <c:v>215.55183622499999</c:v>
                      </c:pt>
                      <c:pt idx="1">
                        <c:v>7579.7295868250003</c:v>
                      </c:pt>
                      <c:pt idx="2">
                        <c:v>23122.297855325</c:v>
                      </c:pt>
                      <c:pt idx="3">
                        <c:v>15237.9767149</c:v>
                      </c:pt>
                      <c:pt idx="4">
                        <c:v>9048.4725153750005</c:v>
                      </c:pt>
                      <c:pt idx="5">
                        <c:v>10003.596899624999</c:v>
                      </c:pt>
                      <c:pt idx="6" formatCode="\(#,##0\)">
                        <c:v>2763.1567360250001</c:v>
                      </c:pt>
                      <c:pt idx="7">
                        <c:v>11752.871086675001</c:v>
                      </c:pt>
                      <c:pt idx="8">
                        <c:v>3383.7814699750002</c:v>
                      </c:pt>
                      <c:pt idx="9">
                        <c:v>5439.9229390500004</c:v>
                      </c:pt>
                    </c:numCache>
                  </c:numRef>
                </c:val>
                <c:extLst xmlns:c15="http://schemas.microsoft.com/office/drawing/2012/chart">
                  <c:ext xmlns:c16="http://schemas.microsoft.com/office/drawing/2014/chart" uri="{C3380CC4-5D6E-409C-BE32-E72D297353CC}">
                    <c16:uniqueId val="{00000016-7A67-40B4-9C2D-5F2224AF5B52}"/>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'C4.1'!$V$3:$V$4</c15:sqref>
                        </c15:formulaRef>
                      </c:ext>
                    </c:extLst>
                    <c:strCache>
                      <c:ptCount val="2"/>
                      <c:pt idx="0">
                        <c:v>2020</c:v>
                      </c:pt>
                      <c:pt idx="1">
                        <c:v>Uomini</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'C4.1'!$V$6:$V$15</c15:sqref>
                        </c15:formulaRef>
                      </c:ext>
                    </c:extLst>
                    <c:numCache>
                      <c:formatCode>#,##0</c:formatCode>
                      <c:ptCount val="10"/>
                      <c:pt idx="0">
                        <c:v>0</c:v>
                      </c:pt>
                      <c:pt idx="1">
                        <c:v>8259.6263032250008</c:v>
                      </c:pt>
                      <c:pt idx="2">
                        <c:v>20708.971761125002</c:v>
                      </c:pt>
                      <c:pt idx="3">
                        <c:v>15437.267083475001</c:v>
                      </c:pt>
                      <c:pt idx="4">
                        <c:v>8861.4347933999998</c:v>
                      </c:pt>
                      <c:pt idx="5">
                        <c:v>10398.794482425001</c:v>
                      </c:pt>
                      <c:pt idx="6" formatCode="\(#,##0\)">
                        <c:v>2586.2742396499998</c:v>
                      </c:pt>
                      <c:pt idx="7">
                        <c:v>11491.2507408</c:v>
                      </c:pt>
                      <c:pt idx="8">
                        <c:v>4193.2963889749999</c:v>
                      </c:pt>
                      <c:pt idx="9">
                        <c:v>5183.3488475499998</c:v>
                      </c:pt>
                    </c:numCache>
                  </c:numRef>
                </c:val>
                <c:extLst xmlns:c15="http://schemas.microsoft.com/office/drawing/2012/chart">
                  <c:ext xmlns:c16="http://schemas.microsoft.com/office/drawing/2014/chart" uri="{C3380CC4-5D6E-409C-BE32-E72D297353CC}">
                    <c16:uniqueId val="{00000017-7A67-40B4-9C2D-5F2224AF5B52}"/>
                  </c:ext>
                </c:extLst>
              </c15:ser>
            </c15:filteredBarSeries>
            <c15:filteredBarSeries>
              <c15:ser>
                <c:idx val="22"/>
                <c:order val="22"/>
                <c:tx>
                  <c:strRef>
                    <c:extLst xmlns:c15="http://schemas.microsoft.com/office/drawing/2012/chart">
                      <c:ext xmlns:c15="http://schemas.microsoft.com/office/drawing/2012/chart" uri="{02D57815-91ED-43cb-92C2-25804820EDAC}">
                        <c15:formulaRef>
                          <c15:sqref>'C4.1'!$X$3:$X$4</c15:sqref>
                        </c15:formulaRef>
                      </c:ext>
                    </c:extLst>
                    <c:strCache>
                      <c:ptCount val="2"/>
                      <c:pt idx="0">
                        <c:v>2021</c:v>
                      </c:pt>
                      <c:pt idx="1">
                        <c:v>Uomini</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'C4.1'!$X$6:$X$15</c15:sqref>
                        </c15:formulaRef>
                      </c:ext>
                    </c:extLst>
                    <c:numCache>
                      <c:formatCode>#,##0</c:formatCode>
                      <c:ptCount val="10"/>
                      <c:pt idx="0" formatCode="\(#,##0\)">
                        <c:v>217</c:v>
                      </c:pt>
                      <c:pt idx="1">
                        <c:v>9945</c:v>
                      </c:pt>
                      <c:pt idx="2">
                        <c:v>19633</c:v>
                      </c:pt>
                      <c:pt idx="3">
                        <c:v>14695</c:v>
                      </c:pt>
                      <c:pt idx="4">
                        <c:v>9313</c:v>
                      </c:pt>
                      <c:pt idx="5">
                        <c:v>8443</c:v>
                      </c:pt>
                      <c:pt idx="6" formatCode="\(#,##0\)">
                        <c:v>1802</c:v>
                      </c:pt>
                      <c:pt idx="7">
                        <c:v>10451</c:v>
                      </c:pt>
                      <c:pt idx="8">
                        <c:v>4455</c:v>
                      </c:pt>
                      <c:pt idx="9">
                        <c:v>5087</c:v>
                      </c:pt>
                    </c:numCache>
                  </c:numRef>
                </c:val>
                <c:extLst xmlns:c15="http://schemas.microsoft.com/office/drawing/2012/chart">
                  <c:ext xmlns:c16="http://schemas.microsoft.com/office/drawing/2014/chart" uri="{C3380CC4-5D6E-409C-BE32-E72D297353CC}">
                    <c16:uniqueId val="{00000018-7A67-40B4-9C2D-5F2224AF5B52}"/>
                  </c:ext>
                </c:extLst>
              </c15:ser>
            </c15:filteredBarSeries>
            <c15:filteredBarSeries>
              <c15:ser>
                <c:idx val="24"/>
                <c:order val="24"/>
                <c:tx>
                  <c:strRef>
                    <c:extLst xmlns:c15="http://schemas.microsoft.com/office/drawing/2012/chart">
                      <c:ext xmlns:c15="http://schemas.microsoft.com/office/drawing/2012/chart" uri="{02D57815-91ED-43cb-92C2-25804820EDAC}">
                        <c15:formulaRef>
                          <c15:sqref>'C4.1'!$Z$3:$Z$4</c15:sqref>
                        </c15:formulaRef>
                      </c:ext>
                    </c:extLst>
                    <c:strCache>
                      <c:ptCount val="2"/>
                      <c:pt idx="0">
                        <c:v>2022</c:v>
                      </c:pt>
                      <c:pt idx="1">
                        <c:v>Uomini</c:v>
                      </c:pt>
                    </c:strCache>
                  </c:strRef>
                </c:tx>
                <c:spPr>
                  <a:solidFill>
                    <a:schemeClr val="accent1">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'C4.1'!$Z$6:$Z$15</c15:sqref>
                        </c15:formulaRef>
                      </c:ext>
                    </c:extLst>
                    <c:numCache>
                      <c:formatCode>#,##0</c:formatCode>
                      <c:ptCount val="10"/>
                      <c:pt idx="0" formatCode="\(#,##0\)">
                        <c:v>174</c:v>
                      </c:pt>
                      <c:pt idx="1">
                        <c:v>8363</c:v>
                      </c:pt>
                      <c:pt idx="2">
                        <c:v>22376</c:v>
                      </c:pt>
                      <c:pt idx="3">
                        <c:v>12059</c:v>
                      </c:pt>
                      <c:pt idx="4">
                        <c:v>9224</c:v>
                      </c:pt>
                      <c:pt idx="5">
                        <c:v>7724</c:v>
                      </c:pt>
                      <c:pt idx="6" formatCode="\(#,##0\)">
                        <c:v>2207</c:v>
                      </c:pt>
                      <c:pt idx="7">
                        <c:v>9534</c:v>
                      </c:pt>
                      <c:pt idx="8">
                        <c:v>5308</c:v>
                      </c:pt>
                      <c:pt idx="9">
                        <c:v>5746</c:v>
                      </c:pt>
                    </c:numCache>
                  </c:numRef>
                </c:val>
                <c:extLst xmlns:c15="http://schemas.microsoft.com/office/drawing/2012/chart">
                  <c:ext xmlns:c16="http://schemas.microsoft.com/office/drawing/2014/chart" uri="{C3380CC4-5D6E-409C-BE32-E72D297353CC}">
                    <c16:uniqueId val="{00000019-7A67-40B4-9C2D-5F2224AF5B52}"/>
                  </c:ext>
                </c:extLst>
              </c15:ser>
            </c15:filteredBarSeries>
            <c15:filteredBarSeries>
              <c15:ser>
                <c:idx val="26"/>
                <c:order val="26"/>
                <c:tx>
                  <c:strRef>
                    <c:extLst xmlns:c15="http://schemas.microsoft.com/office/drawing/2012/chart">
                      <c:ext xmlns:c15="http://schemas.microsoft.com/office/drawing/2012/chart" uri="{02D57815-91ED-43cb-92C2-25804820EDAC}">
                        <c15:formulaRef>
                          <c15:sqref>'C4.1'!$AB$3:$AB$4</c15:sqref>
                        </c15:formulaRef>
                      </c:ext>
                    </c:extLst>
                    <c:strCache>
                      <c:ptCount val="2"/>
                      <c:pt idx="0">
                        <c:v>2023</c:v>
                      </c:pt>
                      <c:pt idx="1">
                        <c:v>Uomini</c:v>
                      </c:pt>
                    </c:strCache>
                  </c:strRef>
                </c:tx>
                <c:spPr>
                  <a:solidFill>
                    <a:schemeClr val="accent3">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'C4.1'!$A$6:$A$15</c15:sqref>
                        </c15:formulaRef>
                      </c:ext>
                    </c:extLst>
                    <c:strCache>
                      <c:ptCount val="10"/>
                      <c:pt idx="0">
                        <c:v>Forze armate</c:v>
                      </c:pt>
                      <c:pt idx="1">
                        <c:v>Dirigenti</c:v>
                      </c:pt>
                      <c:pt idx="2">
                        <c:v>Professioni intellettuali e
scientifiche</c:v>
                      </c:pt>
                      <c:pt idx="3">
                        <c:v>Professioni tecniche
intermedie</c:v>
                      </c:pt>
                      <c:pt idx="4">
                        <c:v>Impiegati di ufficio</c:v>
                      </c:pt>
                      <c:pt idx="5">
                        <c:v>Professioni nelle attività
commerciali e nei servizi</c:v>
                      </c:pt>
                      <c:pt idx="6">
                        <c:v>Personale specializzato
addetto all'agricoltura, alle
foreste e alla pesca</c:v>
                      </c:pt>
                      <c:pt idx="7">
                        <c:v>Artigiani e operai
specializzati</c:v>
                      </c:pt>
                      <c:pt idx="8">
                        <c:v>Conduttori di impianti e
macchinari e addetti al
montaggio</c:v>
                      </c:pt>
                      <c:pt idx="9">
                        <c:v>Professioni non qualificate</c:v>
                      </c:pt>
                    </c:strCache>
                  </c:strRef>
                </c:cat>
                <c:val>
                  <c:numRef>
                    <c:extLst xmlns:c15="http://schemas.microsoft.com/office/drawing/2012/chart">
                      <c:ext xmlns:c15="http://schemas.microsoft.com/office/drawing/2012/chart" uri="{02D57815-91ED-43cb-92C2-25804820EDAC}">
                        <c15:formulaRef>
                          <c15:sqref>'C4.1'!$AB$6:$AB$15</c15:sqref>
                        </c15:formulaRef>
                      </c:ext>
                    </c:extLst>
                    <c:numCache>
                      <c:formatCode>#,##0</c:formatCode>
                      <c:ptCount val="10"/>
                      <c:pt idx="0" formatCode="\(#,##0\)">
                        <c:v>235</c:v>
                      </c:pt>
                      <c:pt idx="1">
                        <c:v>8943</c:v>
                      </c:pt>
                      <c:pt idx="2">
                        <c:v>23518</c:v>
                      </c:pt>
                      <c:pt idx="3">
                        <c:v>12202</c:v>
                      </c:pt>
                      <c:pt idx="4">
                        <c:v>9978</c:v>
                      </c:pt>
                      <c:pt idx="5">
                        <c:v>9323</c:v>
                      </c:pt>
                      <c:pt idx="6" formatCode="\(#,##0\)">
                        <c:v>2251</c:v>
                      </c:pt>
                      <c:pt idx="7">
                        <c:v>8546</c:v>
                      </c:pt>
                      <c:pt idx="8">
                        <c:v>5132</c:v>
                      </c:pt>
                      <c:pt idx="9">
                        <c:v>6037</c:v>
                      </c:pt>
                    </c:numCache>
                  </c:numRef>
                </c:val>
                <c:extLst xmlns:c15="http://schemas.microsoft.com/office/drawing/2012/chart">
                  <c:ext xmlns:c16="http://schemas.microsoft.com/office/drawing/2014/chart" uri="{C3380CC4-5D6E-409C-BE32-E72D297353CC}">
                    <c16:uniqueId val="{00000000-3DA4-47C9-8029-5C9B1384B13E}"/>
                  </c:ext>
                </c:extLst>
              </c15:ser>
            </c15:filteredBarSeries>
          </c:ext>
        </c:extLst>
      </c:barChart>
      <c:catAx>
        <c:axId val="62382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23828264"/>
        <c:crosses val="autoZero"/>
        <c:auto val="1"/>
        <c:lblAlgn val="ctr"/>
        <c:lblOffset val="100"/>
        <c:noMultiLvlLbl val="0"/>
      </c:catAx>
      <c:valAx>
        <c:axId val="623828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23827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09369831955525"/>
          <c:y val="3.005150590977557E-2"/>
          <c:w val="0.77145874032186246"/>
          <c:h val="0.85831784550537138"/>
        </c:manualLayout>
      </c:layout>
      <c:barChart>
        <c:barDir val="bar"/>
        <c:grouping val="clustered"/>
        <c:varyColors val="0"/>
        <c:ser>
          <c:idx val="0"/>
          <c:order val="0"/>
          <c:tx>
            <c:strRef>
              <c:f>'C4.2'!$A$6:$B$6</c:f>
              <c:strCache>
                <c:ptCount val="2"/>
                <c:pt idx="0">
                  <c:v>2018</c:v>
                </c:pt>
                <c:pt idx="1">
                  <c:v>Uomini</c:v>
                </c:pt>
              </c:strCache>
            </c:strRef>
          </c:tx>
          <c:spPr>
            <a:solidFill>
              <a:srgbClr val="FFC000"/>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'C4.2'!$D$6:$H$6</c:f>
              <c:numCache>
                <c:formatCode>\(0.0\)</c:formatCode>
                <c:ptCount val="5"/>
                <c:pt idx="0" formatCode="0.0">
                  <c:v>21.392645426195699</c:v>
                </c:pt>
                <c:pt idx="1">
                  <c:v>2.0823532095341002</c:v>
                </c:pt>
                <c:pt idx="2" formatCode="0.0">
                  <c:v>9.2835802811692307</c:v>
                </c:pt>
                <c:pt idx="3" formatCode="0.0">
                  <c:v>22.654837558710302</c:v>
                </c:pt>
                <c:pt idx="4" formatCode="0.0">
                  <c:v>44.586583524390697</c:v>
                </c:pt>
              </c:numCache>
            </c:numRef>
          </c:val>
          <c:extLst>
            <c:ext xmlns:c16="http://schemas.microsoft.com/office/drawing/2014/chart" uri="{C3380CC4-5D6E-409C-BE32-E72D297353CC}">
              <c16:uniqueId val="{00000000-FF2D-457C-A506-6F75115E0566}"/>
            </c:ext>
          </c:extLst>
        </c:ser>
        <c:ser>
          <c:idx val="2"/>
          <c:order val="1"/>
          <c:tx>
            <c:strRef>
              <c:f>'C4.2'!$A$8:$B$8</c:f>
              <c:strCache>
                <c:ptCount val="2"/>
                <c:pt idx="0">
                  <c:v>2019</c:v>
                </c:pt>
                <c:pt idx="1">
                  <c:v>Uomini</c:v>
                </c:pt>
              </c:strCache>
            </c:strRef>
          </c:tx>
          <c:spPr>
            <a:solidFill>
              <a:srgbClr val="FFC000"/>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'C4.2'!$D$8:$H$8</c:f>
              <c:numCache>
                <c:formatCode>\(0.0\)</c:formatCode>
                <c:ptCount val="5"/>
                <c:pt idx="0" formatCode="0.0">
                  <c:v>19.861106191058699</c:v>
                </c:pt>
                <c:pt idx="1">
                  <c:v>2.1311105281219702</c:v>
                </c:pt>
                <c:pt idx="2" formatCode="0.0">
                  <c:v>9.4251516157159703</c:v>
                </c:pt>
                <c:pt idx="3" formatCode="0.0">
                  <c:v>21.036194491772399</c:v>
                </c:pt>
                <c:pt idx="4" formatCode="0.0">
                  <c:v>47.546437173331</c:v>
                </c:pt>
              </c:numCache>
            </c:numRef>
          </c:val>
          <c:extLst>
            <c:ext xmlns:c16="http://schemas.microsoft.com/office/drawing/2014/chart" uri="{C3380CC4-5D6E-409C-BE32-E72D297353CC}">
              <c16:uniqueId val="{00000001-FF2D-457C-A506-6F75115E0566}"/>
            </c:ext>
          </c:extLst>
        </c:ser>
        <c:ser>
          <c:idx val="4"/>
          <c:order val="2"/>
          <c:tx>
            <c:strRef>
              <c:f>'C4.2'!$A$10:$B$10</c:f>
              <c:strCache>
                <c:ptCount val="2"/>
                <c:pt idx="0">
                  <c:v>2020</c:v>
                </c:pt>
                <c:pt idx="1">
                  <c:v>Uomini</c:v>
                </c:pt>
              </c:strCache>
            </c:strRef>
          </c:tx>
          <c:spPr>
            <a:solidFill>
              <a:srgbClr val="FFC000"/>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'C4.2'!$D$10:$H$10</c:f>
              <c:numCache>
                <c:formatCode>\(0.0\)</c:formatCode>
                <c:ptCount val="5"/>
                <c:pt idx="0" formatCode="0.0">
                  <c:v>20.233891833765199</c:v>
                </c:pt>
                <c:pt idx="1">
                  <c:v>1.04406430798119</c:v>
                </c:pt>
                <c:pt idx="2" formatCode="0.0">
                  <c:v>8.8791592558760506</c:v>
                </c:pt>
                <c:pt idx="3" formatCode="0.0">
                  <c:v>23.171501281051398</c:v>
                </c:pt>
                <c:pt idx="4" formatCode="0.0">
                  <c:v>46.671383321326097</c:v>
                </c:pt>
              </c:numCache>
            </c:numRef>
          </c:val>
          <c:extLst>
            <c:ext xmlns:c16="http://schemas.microsoft.com/office/drawing/2014/chart" uri="{C3380CC4-5D6E-409C-BE32-E72D297353CC}">
              <c16:uniqueId val="{00000002-FF2D-457C-A506-6F75115E0566}"/>
            </c:ext>
          </c:extLst>
        </c:ser>
        <c:ser>
          <c:idx val="6"/>
          <c:order val="3"/>
          <c:tx>
            <c:strRef>
              <c:f>'C4.2'!$A$12:$B$12</c:f>
              <c:strCache>
                <c:ptCount val="2"/>
                <c:pt idx="0">
                  <c:v>2021</c:v>
                </c:pt>
                <c:pt idx="1">
                  <c:v>Uomini</c:v>
                </c:pt>
              </c:strCache>
            </c:strRef>
          </c:tx>
          <c:spPr>
            <a:solidFill>
              <a:srgbClr val="FFC000"/>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'C4.2'!$D$12:$H$12</c:f>
              <c:numCache>
                <c:formatCode>\(0.0\)</c:formatCode>
                <c:ptCount val="5"/>
                <c:pt idx="0" formatCode="0.0">
                  <c:v>20.992074534093366</c:v>
                </c:pt>
                <c:pt idx="1">
                  <c:v>1.2090351560209442</c:v>
                </c:pt>
                <c:pt idx="2" formatCode="0.0">
                  <c:v>7.6795358198220791</c:v>
                </c:pt>
                <c:pt idx="3" formatCode="0.0">
                  <c:v>21.864612003781243</c:v>
                </c:pt>
                <c:pt idx="4" formatCode="0.0">
                  <c:v>48.254742486282368</c:v>
                </c:pt>
              </c:numCache>
            </c:numRef>
          </c:val>
          <c:extLst>
            <c:ext xmlns:c16="http://schemas.microsoft.com/office/drawing/2014/chart" uri="{C3380CC4-5D6E-409C-BE32-E72D297353CC}">
              <c16:uniqueId val="{00000003-FF2D-457C-A506-6F75115E0566}"/>
            </c:ext>
          </c:extLst>
        </c:ser>
        <c:ser>
          <c:idx val="8"/>
          <c:order val="4"/>
          <c:tx>
            <c:v>2022 Uomini</c:v>
          </c:tx>
          <c:spPr>
            <a:solidFill>
              <a:srgbClr val="F6CA35"/>
            </a:solidFill>
            <a:ln>
              <a:noFill/>
            </a:ln>
            <a:effectLst/>
          </c:spPr>
          <c:invertIfNegative val="0"/>
          <c:val>
            <c:numRef>
              <c:f>'C4.2'!$D$14:$H$14</c:f>
              <c:numCache>
                <c:formatCode>\(0.0\)</c:formatCode>
                <c:ptCount val="5"/>
                <c:pt idx="0" formatCode="0.0">
                  <c:v>20.850329829141511</c:v>
                </c:pt>
                <c:pt idx="1">
                  <c:v>0.9871564765390084</c:v>
                </c:pt>
                <c:pt idx="2" formatCode="0.0">
                  <c:v>7.2678958532435143</c:v>
                </c:pt>
                <c:pt idx="3" formatCode="0.0">
                  <c:v>18.837556234120417</c:v>
                </c:pt>
                <c:pt idx="4" formatCode="0.0">
                  <c:v>52.057061606955543</c:v>
                </c:pt>
              </c:numCache>
            </c:numRef>
          </c:val>
          <c:extLst>
            <c:ext xmlns:c16="http://schemas.microsoft.com/office/drawing/2014/chart" uri="{C3380CC4-5D6E-409C-BE32-E72D297353CC}">
              <c16:uniqueId val="{00000004-FF2D-457C-A506-6F75115E0566}"/>
            </c:ext>
          </c:extLst>
        </c:ser>
        <c:ser>
          <c:idx val="10"/>
          <c:order val="5"/>
          <c:tx>
            <c:v>2023 Uomini </c:v>
          </c:tx>
          <c:spPr>
            <a:solidFill>
              <a:srgbClr val="F6CA35"/>
            </a:solidFill>
            <a:ln>
              <a:noFill/>
            </a:ln>
            <a:effectLst/>
          </c:spPr>
          <c:invertIfNegative val="0"/>
          <c:val>
            <c:numRef>
              <c:f>'C4.2'!$D$16:$H$16</c:f>
              <c:numCache>
                <c:formatCode>\(0.0\)</c:formatCode>
                <c:ptCount val="5"/>
                <c:pt idx="0" formatCode="0.0">
                  <c:v>19.714706215328881</c:v>
                </c:pt>
                <c:pt idx="1">
                  <c:v>1.9200724555643609</c:v>
                </c:pt>
                <c:pt idx="2" formatCode="0.0">
                  <c:v>8.6731574776406646</c:v>
                </c:pt>
                <c:pt idx="3" formatCode="0.0">
                  <c:v>18.771651760443792</c:v>
                </c:pt>
                <c:pt idx="4" formatCode="0.0">
                  <c:v>50.920412091022307</c:v>
                </c:pt>
              </c:numCache>
            </c:numRef>
          </c:val>
          <c:extLst>
            <c:ext xmlns:c16="http://schemas.microsoft.com/office/drawing/2014/chart" uri="{C3380CC4-5D6E-409C-BE32-E72D297353CC}">
              <c16:uniqueId val="{00000000-F60B-47C2-B141-261AFAFCCC9A}"/>
            </c:ext>
          </c:extLst>
        </c:ser>
        <c:ser>
          <c:idx val="1"/>
          <c:order val="6"/>
          <c:tx>
            <c:strRef>
              <c:f>'C4.2'!$A$7:$B$7</c:f>
              <c:strCache>
                <c:ptCount val="2"/>
                <c:pt idx="0">
                  <c:v>2018</c:v>
                </c:pt>
                <c:pt idx="1">
                  <c:v>Donne</c:v>
                </c:pt>
              </c:strCache>
            </c:strRef>
          </c:tx>
          <c:spPr>
            <a:solidFill>
              <a:srgbClr val="6E8CB6"/>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'C4.2'!$D$7:$H$7</c:f>
              <c:numCache>
                <c:formatCode>\(0.0\)</c:formatCode>
                <c:ptCount val="5"/>
                <c:pt idx="0" formatCode="0.0">
                  <c:v>12.5638979326019</c:v>
                </c:pt>
                <c:pt idx="1">
                  <c:v>4.2824633098099802</c:v>
                </c:pt>
                <c:pt idx="2" formatCode="0.0">
                  <c:v>4.8695660510801302</c:v>
                </c:pt>
                <c:pt idx="3" formatCode="0.0">
                  <c:v>14.7021818269391</c:v>
                </c:pt>
                <c:pt idx="4" formatCode="0.0">
                  <c:v>63.581890879568803</c:v>
                </c:pt>
              </c:numCache>
            </c:numRef>
          </c:val>
          <c:extLst>
            <c:ext xmlns:c16="http://schemas.microsoft.com/office/drawing/2014/chart" uri="{C3380CC4-5D6E-409C-BE32-E72D297353CC}">
              <c16:uniqueId val="{00000005-FF2D-457C-A506-6F75115E0566}"/>
            </c:ext>
          </c:extLst>
        </c:ser>
        <c:ser>
          <c:idx val="3"/>
          <c:order val="7"/>
          <c:tx>
            <c:strRef>
              <c:f>'C4.2'!$A$9:$B$9</c:f>
              <c:strCache>
                <c:ptCount val="2"/>
                <c:pt idx="0">
                  <c:v>2019</c:v>
                </c:pt>
                <c:pt idx="1">
                  <c:v>Donne</c:v>
                </c:pt>
              </c:strCache>
            </c:strRef>
          </c:tx>
          <c:spPr>
            <a:solidFill>
              <a:srgbClr val="6E8CB6"/>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'C4.2'!$D$9:$H$9</c:f>
              <c:numCache>
                <c:formatCode>\(0.0\)</c:formatCode>
                <c:ptCount val="5"/>
                <c:pt idx="0" formatCode="0.0">
                  <c:v>11.7485087598345</c:v>
                </c:pt>
                <c:pt idx="1">
                  <c:v>3.0352785194617198</c:v>
                </c:pt>
                <c:pt idx="2" formatCode="0.0">
                  <c:v>5.7932519708650796</c:v>
                </c:pt>
                <c:pt idx="3" formatCode="0.0">
                  <c:v>13.4792479399865</c:v>
                </c:pt>
                <c:pt idx="4" formatCode="0.0">
                  <c:v>65.943712809852201</c:v>
                </c:pt>
              </c:numCache>
            </c:numRef>
          </c:val>
          <c:extLst>
            <c:ext xmlns:c16="http://schemas.microsoft.com/office/drawing/2014/chart" uri="{C3380CC4-5D6E-409C-BE32-E72D297353CC}">
              <c16:uniqueId val="{00000006-FF2D-457C-A506-6F75115E0566}"/>
            </c:ext>
          </c:extLst>
        </c:ser>
        <c:ser>
          <c:idx val="5"/>
          <c:order val="8"/>
          <c:tx>
            <c:strRef>
              <c:f>'C4.2'!$A$11:$B$11</c:f>
              <c:strCache>
                <c:ptCount val="2"/>
                <c:pt idx="0">
                  <c:v>2020</c:v>
                </c:pt>
                <c:pt idx="1">
                  <c:v>Donne</c:v>
                </c:pt>
              </c:strCache>
            </c:strRef>
          </c:tx>
          <c:spPr>
            <a:solidFill>
              <a:srgbClr val="6E8CB6"/>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'C4.2'!$D$11:$H$11</c:f>
              <c:numCache>
                <c:formatCode>\(0.0\)</c:formatCode>
                <c:ptCount val="5"/>
                <c:pt idx="0" formatCode="0.0">
                  <c:v>11.193067314858</c:v>
                </c:pt>
                <c:pt idx="1">
                  <c:v>1.4158301898852499</c:v>
                </c:pt>
                <c:pt idx="2" formatCode="0.0">
                  <c:v>5.4399680434719002</c:v>
                </c:pt>
                <c:pt idx="3" formatCode="0.0">
                  <c:v>12.3409095576074</c:v>
                </c:pt>
                <c:pt idx="4" formatCode="0.0">
                  <c:v>69.610224894177506</c:v>
                </c:pt>
              </c:numCache>
            </c:numRef>
          </c:val>
          <c:extLst>
            <c:ext xmlns:c16="http://schemas.microsoft.com/office/drawing/2014/chart" uri="{C3380CC4-5D6E-409C-BE32-E72D297353CC}">
              <c16:uniqueId val="{00000007-FF2D-457C-A506-6F75115E0566}"/>
            </c:ext>
          </c:extLst>
        </c:ser>
        <c:ser>
          <c:idx val="7"/>
          <c:order val="9"/>
          <c:tx>
            <c:strRef>
              <c:f>'C4.2'!$A$13:$B$13</c:f>
              <c:strCache>
                <c:ptCount val="2"/>
                <c:pt idx="0">
                  <c:v>2021</c:v>
                </c:pt>
                <c:pt idx="1">
                  <c:v>Donne</c:v>
                </c:pt>
              </c:strCache>
            </c:strRef>
          </c:tx>
          <c:spPr>
            <a:solidFill>
              <a:srgbClr val="6E8CB6"/>
            </a:solidFill>
            <a:ln>
              <a:noFill/>
            </a:ln>
            <a:effectLst/>
          </c:spPr>
          <c:invertIfNegative val="0"/>
          <c:cat>
            <c:strRef>
              <c:f>'C4.2'!$D$4:$H$4</c:f>
              <c:strCache>
                <c:ptCount val="5"/>
                <c:pt idx="0">
                  <c:v>Indipendente</c:v>
                </c:pt>
                <c:pt idx="1">
                  <c:v>Collaboratore/collaboratrice
familiare</c:v>
                </c:pt>
                <c:pt idx="2">
                  <c:v>Salariato/a membro
di direzione</c:v>
                </c:pt>
                <c:pt idx="3">
                  <c:v>Salariato/a
con funzione di
reponsabilità</c:v>
                </c:pt>
                <c:pt idx="4">
                  <c:v>Salariato/a
senza funzione di
reponsabilità</c:v>
                </c:pt>
              </c:strCache>
            </c:strRef>
          </c:cat>
          <c:val>
            <c:numRef>
              <c:f>'C4.2'!$D$13:$H$13</c:f>
              <c:numCache>
                <c:formatCode>\(0.0\)</c:formatCode>
                <c:ptCount val="5"/>
                <c:pt idx="0" formatCode="0.0">
                  <c:v>13.219226452198113</c:v>
                </c:pt>
                <c:pt idx="1">
                  <c:v>1.959084171603144</c:v>
                </c:pt>
                <c:pt idx="2" formatCode="0.0">
                  <c:v>3.8536629894260774</c:v>
                </c:pt>
                <c:pt idx="3" formatCode="0.0">
                  <c:v>10.88846281884782</c:v>
                </c:pt>
                <c:pt idx="4" formatCode="0.0">
                  <c:v>70.079563567924851</c:v>
                </c:pt>
              </c:numCache>
            </c:numRef>
          </c:val>
          <c:extLst>
            <c:ext xmlns:c16="http://schemas.microsoft.com/office/drawing/2014/chart" uri="{C3380CC4-5D6E-409C-BE32-E72D297353CC}">
              <c16:uniqueId val="{00000008-FF2D-457C-A506-6F75115E0566}"/>
            </c:ext>
          </c:extLst>
        </c:ser>
        <c:ser>
          <c:idx val="9"/>
          <c:order val="10"/>
          <c:tx>
            <c:v>2022 Donne</c:v>
          </c:tx>
          <c:spPr>
            <a:solidFill>
              <a:srgbClr val="6E8CB6"/>
            </a:solidFill>
            <a:ln>
              <a:noFill/>
            </a:ln>
            <a:effectLst/>
          </c:spPr>
          <c:invertIfNegative val="0"/>
          <c:val>
            <c:numRef>
              <c:f>'C4.2'!$D$15:$H$15</c:f>
              <c:numCache>
                <c:formatCode>\(0.0\)</c:formatCode>
                <c:ptCount val="5"/>
                <c:pt idx="0" formatCode="0.0">
                  <c:v>14.337530225965148</c:v>
                </c:pt>
                <c:pt idx="1">
                  <c:v>1.4466772283832234</c:v>
                </c:pt>
                <c:pt idx="2" formatCode="0.0">
                  <c:v>4.1941132327190864</c:v>
                </c:pt>
                <c:pt idx="3" formatCode="0.0">
                  <c:v>11.048111398315683</c:v>
                </c:pt>
                <c:pt idx="4" formatCode="0.0">
                  <c:v>68.973567914616865</c:v>
                </c:pt>
              </c:numCache>
            </c:numRef>
          </c:val>
          <c:extLst>
            <c:ext xmlns:c16="http://schemas.microsoft.com/office/drawing/2014/chart" uri="{C3380CC4-5D6E-409C-BE32-E72D297353CC}">
              <c16:uniqueId val="{00000009-FF2D-457C-A506-6F75115E0566}"/>
            </c:ext>
          </c:extLst>
        </c:ser>
        <c:ser>
          <c:idx val="11"/>
          <c:order val="11"/>
          <c:tx>
            <c:v>2023 Donne</c:v>
          </c:tx>
          <c:spPr>
            <a:solidFill>
              <a:srgbClr val="6E8CB6"/>
            </a:solidFill>
            <a:ln>
              <a:noFill/>
            </a:ln>
            <a:effectLst/>
          </c:spPr>
          <c:invertIfNegative val="0"/>
          <c:val>
            <c:numRef>
              <c:f>'C4.2'!$D$17:$H$17</c:f>
              <c:numCache>
                <c:formatCode>\(0.0\)</c:formatCode>
                <c:ptCount val="5"/>
                <c:pt idx="0" formatCode="0.0">
                  <c:v>13.677117711771178</c:v>
                </c:pt>
                <c:pt idx="1">
                  <c:v>1.9581958195819582</c:v>
                </c:pt>
                <c:pt idx="2" formatCode="0.0">
                  <c:v>4.9051155115511547</c:v>
                </c:pt>
                <c:pt idx="3" formatCode="0.0">
                  <c:v>9.9243674367436743</c:v>
                </c:pt>
                <c:pt idx="4" formatCode="0.0">
                  <c:v>69.535203520352042</c:v>
                </c:pt>
              </c:numCache>
            </c:numRef>
          </c:val>
          <c:extLst>
            <c:ext xmlns:c16="http://schemas.microsoft.com/office/drawing/2014/chart" uri="{C3380CC4-5D6E-409C-BE32-E72D297353CC}">
              <c16:uniqueId val="{00000001-F60B-47C2-B141-261AFAFCCC9A}"/>
            </c:ext>
          </c:extLst>
        </c:ser>
        <c:dLbls>
          <c:showLegendKey val="0"/>
          <c:showVal val="0"/>
          <c:showCatName val="0"/>
          <c:showSerName val="0"/>
          <c:showPercent val="0"/>
          <c:showBubbleSize val="0"/>
        </c:dLbls>
        <c:gapWidth val="182"/>
        <c:overlap val="-10"/>
        <c:axId val="829768120"/>
        <c:axId val="829768448"/>
      </c:barChart>
      <c:catAx>
        <c:axId val="829768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29768448"/>
        <c:crosses val="autoZero"/>
        <c:auto val="1"/>
        <c:lblAlgn val="ctr"/>
        <c:lblOffset val="100"/>
        <c:noMultiLvlLbl val="0"/>
      </c:catAx>
      <c:valAx>
        <c:axId val="8297684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29768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200"/>
              <a:t>Tasso di attività (in %), secondo la classe d’età, in Ticino, nel 2022*</a:t>
            </a:r>
          </a:p>
        </c:rich>
      </c:tx>
      <c:layout>
        <c:manualLayout>
          <c:xMode val="edge"/>
          <c:yMode val="edge"/>
          <c:x val="4.366594894201099E-4"/>
          <c:y val="1.7204294083429716E-2"/>
        </c:manualLayout>
      </c:layout>
      <c:overlay val="0"/>
    </c:title>
    <c:autoTitleDeleted val="0"/>
    <c:plotArea>
      <c:layout>
        <c:manualLayout>
          <c:layoutTarget val="inner"/>
          <c:xMode val="edge"/>
          <c:yMode val="edge"/>
          <c:x val="6.5697515779876176E-2"/>
          <c:y val="9.7714307110619306E-2"/>
          <c:w val="0.8059666871143023"/>
          <c:h val="0.75185764652801779"/>
        </c:manualLayout>
      </c:layout>
      <c:lineChart>
        <c:grouping val="standard"/>
        <c:varyColors val="0"/>
        <c:ser>
          <c:idx val="0"/>
          <c:order val="0"/>
          <c:tx>
            <c:strRef>
              <c:f>'C5.1'!$P$4</c:f>
              <c:strCache>
                <c:ptCount val="1"/>
                <c:pt idx="0">
                  <c:v>Uomini</c:v>
                </c:pt>
              </c:strCache>
            </c:strRef>
          </c:tx>
          <c:spPr>
            <a:ln>
              <a:solidFill>
                <a:srgbClr val="F2CC26"/>
              </a:solidFill>
            </a:ln>
          </c:spPr>
          <c:marker>
            <c:symbol val="none"/>
          </c:marker>
          <c:cat>
            <c:strRef>
              <c:f>'C5.1'!$A$7:$A$19</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 e più</c:v>
                </c:pt>
              </c:strCache>
            </c:strRef>
          </c:cat>
          <c:val>
            <c:numRef>
              <c:f>'C5.1'!$P$7:$P$19</c:f>
              <c:numCache>
                <c:formatCode>0.0</c:formatCode>
                <c:ptCount val="13"/>
                <c:pt idx="0">
                  <c:v>22.086846443251883</c:v>
                </c:pt>
                <c:pt idx="1">
                  <c:v>46.721733686417778</c:v>
                </c:pt>
                <c:pt idx="2">
                  <c:v>81.144588735684252</c:v>
                </c:pt>
                <c:pt idx="3">
                  <c:v>94.489760231984036</c:v>
                </c:pt>
                <c:pt idx="4">
                  <c:v>94.628309799456815</c:v>
                </c:pt>
                <c:pt idx="5">
                  <c:v>93.572056960260809</c:v>
                </c:pt>
                <c:pt idx="6">
                  <c:v>93.006448241011356</c:v>
                </c:pt>
                <c:pt idx="7">
                  <c:v>90.929393813205991</c:v>
                </c:pt>
                <c:pt idx="8">
                  <c:v>86.026569058408171</c:v>
                </c:pt>
                <c:pt idx="9">
                  <c:v>62.587544522397089</c:v>
                </c:pt>
                <c:pt idx="10">
                  <c:v>15.912720022178831</c:v>
                </c:pt>
                <c:pt idx="11">
                  <c:v>10.054195430907447</c:v>
                </c:pt>
                <c:pt idx="12">
                  <c:v>5.1481131633061405</c:v>
                </c:pt>
              </c:numCache>
            </c:numRef>
          </c:val>
          <c:smooth val="0"/>
          <c:extLst>
            <c:ext xmlns:c16="http://schemas.microsoft.com/office/drawing/2014/chart" uri="{C3380CC4-5D6E-409C-BE32-E72D297353CC}">
              <c16:uniqueId val="{00000000-A7EF-4D68-B980-DABD390120C0}"/>
            </c:ext>
          </c:extLst>
        </c:ser>
        <c:ser>
          <c:idx val="1"/>
          <c:order val="1"/>
          <c:tx>
            <c:strRef>
              <c:f>'C5.1'!$Q$4</c:f>
              <c:strCache>
                <c:ptCount val="1"/>
                <c:pt idx="0">
                  <c:v>Donne</c:v>
                </c:pt>
              </c:strCache>
            </c:strRef>
          </c:tx>
          <c:spPr>
            <a:ln>
              <a:solidFill>
                <a:srgbClr val="6E8CB6"/>
              </a:solidFill>
            </a:ln>
          </c:spPr>
          <c:marker>
            <c:symbol val="none"/>
          </c:marker>
          <c:cat>
            <c:strRef>
              <c:f>'C5.1'!$A$7:$A$19</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 e più</c:v>
                </c:pt>
              </c:strCache>
            </c:strRef>
          </c:cat>
          <c:val>
            <c:numRef>
              <c:f>'C5.1'!$Q$7:$Q$19</c:f>
              <c:numCache>
                <c:formatCode>0.0</c:formatCode>
                <c:ptCount val="13"/>
                <c:pt idx="0">
                  <c:v>17.405038141240261</c:v>
                </c:pt>
                <c:pt idx="1">
                  <c:v>42.487045816530653</c:v>
                </c:pt>
                <c:pt idx="2">
                  <c:v>81.715041797650386</c:v>
                </c:pt>
                <c:pt idx="3">
                  <c:v>80.369305589517438</c:v>
                </c:pt>
                <c:pt idx="4">
                  <c:v>79.683826018106387</c:v>
                </c:pt>
                <c:pt idx="5">
                  <c:v>76.491230239636309</c:v>
                </c:pt>
                <c:pt idx="6">
                  <c:v>75.962777764676048</c:v>
                </c:pt>
                <c:pt idx="7">
                  <c:v>74.842819551237298</c:v>
                </c:pt>
                <c:pt idx="8">
                  <c:v>69.462408145457999</c:v>
                </c:pt>
                <c:pt idx="9">
                  <c:v>43.733469961975644</c:v>
                </c:pt>
                <c:pt idx="10">
                  <c:v>11.040205087907182</c:v>
                </c:pt>
                <c:pt idx="11">
                  <c:v>4.3457869135195732</c:v>
                </c:pt>
                <c:pt idx="12">
                  <c:v>1.152109100595643</c:v>
                </c:pt>
              </c:numCache>
            </c:numRef>
          </c:val>
          <c:smooth val="0"/>
          <c:extLst>
            <c:ext xmlns:c16="http://schemas.microsoft.com/office/drawing/2014/chart" uri="{C3380CC4-5D6E-409C-BE32-E72D297353CC}">
              <c16:uniqueId val="{00000001-A7EF-4D68-B980-DABD390120C0}"/>
            </c:ext>
          </c:extLst>
        </c:ser>
        <c:dLbls>
          <c:showLegendKey val="0"/>
          <c:showVal val="0"/>
          <c:showCatName val="0"/>
          <c:showSerName val="0"/>
          <c:showPercent val="0"/>
          <c:showBubbleSize val="0"/>
        </c:dLbls>
        <c:smooth val="0"/>
        <c:axId val="57441280"/>
        <c:axId val="57451264"/>
      </c:lineChart>
      <c:catAx>
        <c:axId val="57441280"/>
        <c:scaling>
          <c:orientation val="minMax"/>
        </c:scaling>
        <c:delete val="0"/>
        <c:axPos val="b"/>
        <c:numFmt formatCode="General" sourceLinked="0"/>
        <c:majorTickMark val="out"/>
        <c:minorTickMark val="none"/>
        <c:tickLblPos val="nextTo"/>
        <c:crossAx val="57451264"/>
        <c:crosses val="autoZero"/>
        <c:auto val="1"/>
        <c:lblAlgn val="ctr"/>
        <c:lblOffset val="100"/>
        <c:noMultiLvlLbl val="0"/>
      </c:catAx>
      <c:valAx>
        <c:axId val="57451264"/>
        <c:scaling>
          <c:orientation val="minMax"/>
        </c:scaling>
        <c:delete val="0"/>
        <c:axPos val="l"/>
        <c:majorGridlines/>
        <c:numFmt formatCode="0.0" sourceLinked="1"/>
        <c:majorTickMark val="out"/>
        <c:minorTickMark val="none"/>
        <c:tickLblPos val="nextTo"/>
        <c:crossAx val="5744128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28346456692913E-2"/>
          <c:y val="0.12577294375990969"/>
          <c:w val="0.93807535724701074"/>
          <c:h val="0.6969298507115782"/>
        </c:manualLayout>
      </c:layout>
      <c:barChart>
        <c:barDir val="col"/>
        <c:grouping val="clustered"/>
        <c:varyColors val="0"/>
        <c:ser>
          <c:idx val="0"/>
          <c:order val="0"/>
          <c:tx>
            <c:v>2018</c:v>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'C5.2'!$B$8:$B$10</c:f>
              <c:numCache>
                <c:formatCode>0.0</c:formatCode>
                <c:ptCount val="3"/>
                <c:pt idx="0">
                  <c:v>82.916814755022003</c:v>
                </c:pt>
                <c:pt idx="1">
                  <c:v>10.8996894700313</c:v>
                </c:pt>
                <c:pt idx="2">
                  <c:v>6.1834957749466897</c:v>
                </c:pt>
              </c:numCache>
            </c:numRef>
          </c:val>
          <c:extLst>
            <c:ext xmlns:c16="http://schemas.microsoft.com/office/drawing/2014/chart" uri="{C3380CC4-5D6E-409C-BE32-E72D297353CC}">
              <c16:uniqueId val="{00000000-4E98-43D9-8027-6278CACB4ABF}"/>
            </c:ext>
          </c:extLst>
        </c:ser>
        <c:ser>
          <c:idx val="2"/>
          <c:order val="1"/>
          <c:tx>
            <c:v>2019</c:v>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'C5.2'!$D$8:$D$10</c:f>
              <c:numCache>
                <c:formatCode>0.0</c:formatCode>
                <c:ptCount val="3"/>
                <c:pt idx="0">
                  <c:v>83.088827767090507</c:v>
                </c:pt>
                <c:pt idx="1">
                  <c:v>10.6240716140997</c:v>
                </c:pt>
                <c:pt idx="2">
                  <c:v>6.28710061880982</c:v>
                </c:pt>
              </c:numCache>
            </c:numRef>
          </c:val>
          <c:extLst>
            <c:ext xmlns:c16="http://schemas.microsoft.com/office/drawing/2014/chart" uri="{C3380CC4-5D6E-409C-BE32-E72D297353CC}">
              <c16:uniqueId val="{00000001-4E98-43D9-8027-6278CACB4ABF}"/>
            </c:ext>
          </c:extLst>
        </c:ser>
        <c:ser>
          <c:idx val="4"/>
          <c:order val="2"/>
          <c:tx>
            <c:v>2020</c:v>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'C5.2'!$F$8:$F$10</c:f>
              <c:numCache>
                <c:formatCode>0.0</c:formatCode>
                <c:ptCount val="3"/>
                <c:pt idx="0">
                  <c:v>82.808732349938097</c:v>
                </c:pt>
                <c:pt idx="1">
                  <c:v>11.246438843531401</c:v>
                </c:pt>
                <c:pt idx="2">
                  <c:v>5.9448288065305297</c:v>
                </c:pt>
              </c:numCache>
            </c:numRef>
          </c:val>
          <c:extLst>
            <c:ext xmlns:c16="http://schemas.microsoft.com/office/drawing/2014/chart" uri="{C3380CC4-5D6E-409C-BE32-E72D297353CC}">
              <c16:uniqueId val="{00000002-4E98-43D9-8027-6278CACB4ABF}"/>
            </c:ext>
          </c:extLst>
        </c:ser>
        <c:ser>
          <c:idx val="6"/>
          <c:order val="3"/>
          <c:tx>
            <c:v>2021</c:v>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'C5.2'!$H$8:$H$10</c:f>
              <c:numCache>
                <c:formatCode>0.0</c:formatCode>
                <c:ptCount val="3"/>
                <c:pt idx="0">
                  <c:v>82.224145543910623</c:v>
                </c:pt>
                <c:pt idx="1">
                  <c:v>11.931316956233621</c:v>
                </c:pt>
                <c:pt idx="2">
                  <c:v>5.8445376103043092</c:v>
                </c:pt>
              </c:numCache>
            </c:numRef>
          </c:val>
          <c:extLst>
            <c:ext xmlns:c16="http://schemas.microsoft.com/office/drawing/2014/chart" uri="{C3380CC4-5D6E-409C-BE32-E72D297353CC}">
              <c16:uniqueId val="{00000003-4E98-43D9-8027-6278CACB4ABF}"/>
            </c:ext>
          </c:extLst>
        </c:ser>
        <c:ser>
          <c:idx val="8"/>
          <c:order val="4"/>
          <c:tx>
            <c:v>2022</c:v>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'C5.2'!$J$8:$J$10</c:f>
              <c:numCache>
                <c:formatCode>0.0</c:formatCode>
                <c:ptCount val="3"/>
                <c:pt idx="0">
                  <c:v>82.796638812162755</c:v>
                </c:pt>
                <c:pt idx="1">
                  <c:v>10.525273009102246</c:v>
                </c:pt>
                <c:pt idx="2">
                  <c:v>6.6780881787350088</c:v>
                </c:pt>
              </c:numCache>
            </c:numRef>
          </c:val>
          <c:extLst>
            <c:ext xmlns:c16="http://schemas.microsoft.com/office/drawing/2014/chart" uri="{C3380CC4-5D6E-409C-BE32-E72D297353CC}">
              <c16:uniqueId val="{00000004-4E98-43D9-8027-6278CACB4ABF}"/>
            </c:ext>
          </c:extLst>
        </c:ser>
        <c:ser>
          <c:idx val="10"/>
          <c:order val="5"/>
          <c:tx>
            <c:v>2023</c:v>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'C5.2'!$L$8:$L$10</c:f>
              <c:numCache>
                <c:formatCode>0.0</c:formatCode>
                <c:ptCount val="3"/>
                <c:pt idx="0">
                  <c:v>81.25325483980528</c:v>
                </c:pt>
                <c:pt idx="1">
                  <c:v>11.227216121363071</c:v>
                </c:pt>
                <c:pt idx="2">
                  <c:v>7.5195290388316547</c:v>
                </c:pt>
              </c:numCache>
            </c:numRef>
          </c:val>
          <c:extLst>
            <c:ext xmlns:c16="http://schemas.microsoft.com/office/drawing/2014/chart" uri="{C3380CC4-5D6E-409C-BE32-E72D297353CC}">
              <c16:uniqueId val="{00000000-5CF7-43AC-9A2D-FBA652735694}"/>
            </c:ext>
          </c:extLst>
        </c:ser>
        <c:ser>
          <c:idx val="1"/>
          <c:order val="6"/>
          <c:tx>
            <c:v>2018</c:v>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'C5.2'!$C$8:$C$10</c:f>
              <c:numCache>
                <c:formatCode>0.0</c:formatCode>
                <c:ptCount val="3"/>
                <c:pt idx="0">
                  <c:v>44.281300731032204</c:v>
                </c:pt>
                <c:pt idx="1">
                  <c:v>34.007768869826201</c:v>
                </c:pt>
                <c:pt idx="2">
                  <c:v>21.710930399141599</c:v>
                </c:pt>
              </c:numCache>
            </c:numRef>
          </c:val>
          <c:extLst>
            <c:ext xmlns:c16="http://schemas.microsoft.com/office/drawing/2014/chart" uri="{C3380CC4-5D6E-409C-BE32-E72D297353CC}">
              <c16:uniqueId val="{00000005-4E98-43D9-8027-6278CACB4ABF}"/>
            </c:ext>
          </c:extLst>
        </c:ser>
        <c:ser>
          <c:idx val="3"/>
          <c:order val="7"/>
          <c:tx>
            <c:v>2019</c:v>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'C5.2'!$E$8:$E$10</c:f>
              <c:numCache>
                <c:formatCode>0.0</c:formatCode>
                <c:ptCount val="3"/>
                <c:pt idx="0">
                  <c:v>42.124078026549597</c:v>
                </c:pt>
                <c:pt idx="1">
                  <c:v>36.571873081619202</c:v>
                </c:pt>
                <c:pt idx="2">
                  <c:v>21.304048891831201</c:v>
                </c:pt>
              </c:numCache>
            </c:numRef>
          </c:val>
          <c:extLst>
            <c:ext xmlns:c16="http://schemas.microsoft.com/office/drawing/2014/chart" uri="{C3380CC4-5D6E-409C-BE32-E72D297353CC}">
              <c16:uniqueId val="{00000006-4E98-43D9-8027-6278CACB4ABF}"/>
            </c:ext>
          </c:extLst>
        </c:ser>
        <c:ser>
          <c:idx val="5"/>
          <c:order val="8"/>
          <c:tx>
            <c:v>2020</c:v>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'C5.2'!$G$8:$G$10</c:f>
              <c:numCache>
                <c:formatCode>0.0</c:formatCode>
                <c:ptCount val="3"/>
                <c:pt idx="0">
                  <c:v>43.370873001924799</c:v>
                </c:pt>
                <c:pt idx="1">
                  <c:v>36.489599777586903</c:v>
                </c:pt>
                <c:pt idx="2">
                  <c:v>20.139527220488201</c:v>
                </c:pt>
              </c:numCache>
            </c:numRef>
          </c:val>
          <c:extLst>
            <c:ext xmlns:c16="http://schemas.microsoft.com/office/drawing/2014/chart" uri="{C3380CC4-5D6E-409C-BE32-E72D297353CC}">
              <c16:uniqueId val="{00000007-4E98-43D9-8027-6278CACB4ABF}"/>
            </c:ext>
          </c:extLst>
        </c:ser>
        <c:ser>
          <c:idx val="7"/>
          <c:order val="9"/>
          <c:tx>
            <c:v>2021</c:v>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'C5.2'!$A$8:$A$10</c:f>
              <c:strCache>
                <c:ptCount val="3"/>
                <c:pt idx="0">
                  <c:v>Tempo pieno (&gt;= 90%)</c:v>
                </c:pt>
                <c:pt idx="1">
                  <c:v>Tempo parziale lungo (50-89%)</c:v>
                </c:pt>
                <c:pt idx="2">
                  <c:v>Tempo parziale breve (&lt; 50%)</c:v>
                </c:pt>
              </c:strCache>
            </c:strRef>
          </c:cat>
          <c:val>
            <c:numRef>
              <c:f>'C5.2'!$I$8:$I$10</c:f>
              <c:numCache>
                <c:formatCode>0.0</c:formatCode>
                <c:ptCount val="3"/>
                <c:pt idx="0">
                  <c:v>46.112667546267815</c:v>
                </c:pt>
                <c:pt idx="1">
                  <c:v>32.997668023728302</c:v>
                </c:pt>
                <c:pt idx="2">
                  <c:v>20.889664430003883</c:v>
                </c:pt>
              </c:numCache>
            </c:numRef>
          </c:val>
          <c:extLst>
            <c:ext xmlns:c16="http://schemas.microsoft.com/office/drawing/2014/chart" uri="{C3380CC4-5D6E-409C-BE32-E72D297353CC}">
              <c16:uniqueId val="{00000008-4E98-43D9-8027-6278CACB4ABF}"/>
            </c:ext>
          </c:extLst>
        </c:ser>
        <c:ser>
          <c:idx val="9"/>
          <c:order val="10"/>
          <c:tx>
            <c:v>2022</c:v>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'C5.2'!$K$8:$K$10</c:f>
              <c:numCache>
                <c:formatCode>0.0</c:formatCode>
                <c:ptCount val="3"/>
                <c:pt idx="0">
                  <c:v>43.949858943535723</c:v>
                </c:pt>
                <c:pt idx="1">
                  <c:v>35.708826104479066</c:v>
                </c:pt>
                <c:pt idx="2">
                  <c:v>20.341314951985211</c:v>
                </c:pt>
              </c:numCache>
            </c:numRef>
          </c:val>
          <c:extLst>
            <c:ext xmlns:c16="http://schemas.microsoft.com/office/drawing/2014/chart" uri="{C3380CC4-5D6E-409C-BE32-E72D297353CC}">
              <c16:uniqueId val="{00000009-4E98-43D9-8027-6278CACB4ABF}"/>
            </c:ext>
          </c:extLst>
        </c:ser>
        <c:ser>
          <c:idx val="11"/>
          <c:order val="11"/>
          <c:tx>
            <c:v>2023</c:v>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it-CH"/>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'C5.2'!$M$8:$M$10</c:f>
              <c:numCache>
                <c:formatCode>0.0</c:formatCode>
                <c:ptCount val="3"/>
                <c:pt idx="0">
                  <c:v>42.273102310231025</c:v>
                </c:pt>
                <c:pt idx="1">
                  <c:v>36.487898789878983</c:v>
                </c:pt>
                <c:pt idx="2">
                  <c:v>21.238998899889989</c:v>
                </c:pt>
              </c:numCache>
            </c:numRef>
          </c:val>
          <c:extLst>
            <c:ext xmlns:c16="http://schemas.microsoft.com/office/drawing/2014/chart" uri="{C3380CC4-5D6E-409C-BE32-E72D297353CC}">
              <c16:uniqueId val="{00000001-5CF7-43AC-9A2D-FBA652735694}"/>
            </c:ext>
          </c:extLst>
        </c:ser>
        <c:dLbls>
          <c:showLegendKey val="0"/>
          <c:showVal val="0"/>
          <c:showCatName val="0"/>
          <c:showSerName val="0"/>
          <c:showPercent val="0"/>
          <c:showBubbleSize val="0"/>
        </c:dLbls>
        <c:gapWidth val="219"/>
        <c:overlap val="-27"/>
        <c:axId val="829765824"/>
        <c:axId val="829766152"/>
      </c:barChart>
      <c:catAx>
        <c:axId val="829765824"/>
        <c:scaling>
          <c:orientation val="minMax"/>
        </c:scaling>
        <c:delete val="1"/>
        <c:axPos val="b"/>
        <c:numFmt formatCode="General" sourceLinked="1"/>
        <c:majorTickMark val="none"/>
        <c:minorTickMark val="none"/>
        <c:tickLblPos val="nextTo"/>
        <c:crossAx val="829766152"/>
        <c:crosses val="autoZero"/>
        <c:auto val="1"/>
        <c:lblAlgn val="ctr"/>
        <c:lblOffset val="100"/>
        <c:noMultiLvlLbl val="0"/>
      </c:catAx>
      <c:valAx>
        <c:axId val="829766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29765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'C5.3'!$B$4</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'C5.3'!$A$6:$A$15</c:f>
              <c:strCache>
                <c:ptCount val="10"/>
                <c:pt idx="0">
                  <c:v>Motivi di studio</c:v>
                </c:pt>
                <c:pt idx="1">
                  <c:v>Handicap o malattia</c:v>
                </c:pt>
                <c:pt idx="2">
                  <c:v>Non ha trovato a tempo pieno</c:v>
                </c:pt>
                <c:pt idx="3">
                  <c:v>Non interessato/a a un tempo pieno</c:v>
                </c:pt>
                <c:pt idx="4">
                  <c:v>Cura dei figli</c:v>
                </c:pt>
                <c:pt idx="5">
                  <c:v>Attività secondaria</c:v>
                </c:pt>
                <c:pt idx="6">
                  <c:v>Altre ragioni</c:v>
                </c:pt>
                <c:pt idx="7">
                  <c:v>Altre responsabilità familiari</c:v>
                </c:pt>
                <c:pt idx="8">
                  <c:v>Cura di persone adulte bisognose</c:v>
                </c:pt>
                <c:pt idx="9">
                  <c:v>Altre responsabilità personali</c:v>
                </c:pt>
              </c:strCache>
            </c:strRef>
          </c:cat>
          <c:val>
            <c:numRef>
              <c:f>'C5.3'!$B$6:$B$15</c:f>
              <c:numCache>
                <c:formatCode>\(0.0\)</c:formatCode>
                <c:ptCount val="10"/>
                <c:pt idx="0">
                  <c:v>12.062925507303854</c:v>
                </c:pt>
                <c:pt idx="1">
                  <c:v>8.685306365258775</c:v>
                </c:pt>
                <c:pt idx="2">
                  <c:v>19.175094189966291</c:v>
                </c:pt>
                <c:pt idx="3">
                  <c:v>16.894705532421177</c:v>
                </c:pt>
                <c:pt idx="4">
                  <c:v>2.5910503007469101</c:v>
                </c:pt>
                <c:pt idx="5">
                  <c:v>8.5134509881684188</c:v>
                </c:pt>
                <c:pt idx="6">
                  <c:v>29.916055258113555</c:v>
                </c:pt>
                <c:pt idx="7">
                  <c:v>0</c:v>
                </c:pt>
                <c:pt idx="8">
                  <c:v>0</c:v>
                </c:pt>
                <c:pt idx="9">
                  <c:v>0</c:v>
                </c:pt>
              </c:numCache>
            </c:numRef>
          </c:val>
          <c:extLst>
            <c:ext xmlns:c16="http://schemas.microsoft.com/office/drawing/2014/chart" uri="{C3380CC4-5D6E-409C-BE32-E72D297353CC}">
              <c16:uniqueId val="{00000000-9185-4D11-9449-814422BD5112}"/>
            </c:ext>
          </c:extLst>
        </c:ser>
        <c:ser>
          <c:idx val="1"/>
          <c:order val="1"/>
          <c:tx>
            <c:strRef>
              <c:f>'C5.3'!$C$4</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'C5.3'!$A$6:$A$15</c:f>
              <c:strCache>
                <c:ptCount val="10"/>
                <c:pt idx="0">
                  <c:v>Motivi di studio</c:v>
                </c:pt>
                <c:pt idx="1">
                  <c:v>Handicap o malattia</c:v>
                </c:pt>
                <c:pt idx="2">
                  <c:v>Non ha trovato a tempo pieno</c:v>
                </c:pt>
                <c:pt idx="3">
                  <c:v>Non interessato/a a un tempo pieno</c:v>
                </c:pt>
                <c:pt idx="4">
                  <c:v>Cura dei figli</c:v>
                </c:pt>
                <c:pt idx="5">
                  <c:v>Attività secondaria</c:v>
                </c:pt>
                <c:pt idx="6">
                  <c:v>Altre ragioni</c:v>
                </c:pt>
                <c:pt idx="7">
                  <c:v>Altre responsabilità familiari</c:v>
                </c:pt>
                <c:pt idx="8">
                  <c:v>Cura di persone adulte bisognose</c:v>
                </c:pt>
                <c:pt idx="9">
                  <c:v>Altre responsabilità personali</c:v>
                </c:pt>
              </c:strCache>
            </c:strRef>
          </c:cat>
          <c:val>
            <c:numRef>
              <c:f>'C5.3'!$C$6:$C$15</c:f>
              <c:numCache>
                <c:formatCode>\(0.0\)</c:formatCode>
                <c:ptCount val="10"/>
                <c:pt idx="0">
                  <c:v>4.0500586226232347</c:v>
                </c:pt>
                <c:pt idx="1">
                  <c:v>3.0993526023347098</c:v>
                </c:pt>
                <c:pt idx="2" formatCode="0.0">
                  <c:v>15.359127287556712</c:v>
                </c:pt>
                <c:pt idx="3" formatCode="0.0">
                  <c:v>19.661518071060815</c:v>
                </c:pt>
                <c:pt idx="4" formatCode="0.0">
                  <c:v>25.875516133965437</c:v>
                </c:pt>
                <c:pt idx="5">
                  <c:v>4.5037467502676254</c:v>
                </c:pt>
                <c:pt idx="6" formatCode="0.0">
                  <c:v>14.892695111382984</c:v>
                </c:pt>
                <c:pt idx="7">
                  <c:v>8.1638374878931543</c:v>
                </c:pt>
                <c:pt idx="8">
                  <c:v>1.6465310699903146</c:v>
                </c:pt>
                <c:pt idx="9">
                  <c:v>2.7476168629250139</c:v>
                </c:pt>
              </c:numCache>
            </c:numRef>
          </c:val>
          <c:extLst>
            <c:ext xmlns:c16="http://schemas.microsoft.com/office/drawing/2014/chart" uri="{C3380CC4-5D6E-409C-BE32-E72D297353CC}">
              <c16:uniqueId val="{00000001-9185-4D11-9449-814422BD5112}"/>
            </c:ext>
          </c:extLst>
        </c:ser>
        <c:dLbls>
          <c:showLegendKey val="0"/>
          <c:showVal val="0"/>
          <c:showCatName val="0"/>
          <c:showSerName val="0"/>
          <c:showPercent val="0"/>
          <c:showBubbleSize val="0"/>
        </c:dLbls>
        <c:gapWidth val="182"/>
        <c:axId val="812371744"/>
        <c:axId val="812372400"/>
      </c:barChart>
      <c:catAx>
        <c:axId val="812371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12372400"/>
        <c:crosses val="autoZero"/>
        <c:auto val="1"/>
        <c:lblAlgn val="ctr"/>
        <c:lblOffset val="100"/>
        <c:noMultiLvlLbl val="0"/>
      </c:catAx>
      <c:valAx>
        <c:axId val="8123724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12371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spPr>
            <a:solidFill>
              <a:srgbClr val="6E8CB6"/>
            </a:solidFill>
          </c:spPr>
          <c:dPt>
            <c:idx val="0"/>
            <c:bubble3D val="0"/>
            <c:spPr>
              <a:solidFill>
                <a:srgbClr val="F6CA35"/>
              </a:solidFill>
              <a:ln w="19050">
                <a:solidFill>
                  <a:schemeClr val="lt1"/>
                </a:solidFill>
              </a:ln>
              <a:effectLst/>
            </c:spPr>
            <c:extLst>
              <c:ext xmlns:c16="http://schemas.microsoft.com/office/drawing/2014/chart" uri="{C3380CC4-5D6E-409C-BE32-E72D297353CC}">
                <c16:uniqueId val="{00000001-6591-4B28-B5E8-5A2B164F17C2}"/>
              </c:ext>
            </c:extLst>
          </c:dPt>
          <c:dPt>
            <c:idx val="1"/>
            <c:bubble3D val="0"/>
            <c:spPr>
              <a:solidFill>
                <a:srgbClr val="6E8CB6"/>
              </a:solidFill>
              <a:ln w="19050">
                <a:solidFill>
                  <a:schemeClr val="lt1"/>
                </a:solidFill>
              </a:ln>
              <a:effectLst/>
            </c:spPr>
            <c:extLst>
              <c:ext xmlns:c16="http://schemas.microsoft.com/office/drawing/2014/chart" uri="{C3380CC4-5D6E-409C-BE32-E72D297353CC}">
                <c16:uniqueId val="{00000003-7465-465C-BAE7-2C62EEA92CA8}"/>
              </c:ext>
            </c:extLst>
          </c:dPt>
          <c:dPt>
            <c:idx val="2"/>
            <c:bubble3D val="0"/>
            <c:spPr>
              <a:solidFill>
                <a:srgbClr val="8DC2BC"/>
              </a:solidFill>
              <a:ln w="19050">
                <a:solidFill>
                  <a:schemeClr val="lt1"/>
                </a:solidFill>
              </a:ln>
              <a:effectLst/>
            </c:spPr>
            <c:extLst>
              <c:ext xmlns:c16="http://schemas.microsoft.com/office/drawing/2014/chart" uri="{C3380CC4-5D6E-409C-BE32-E72D297353CC}">
                <c16:uniqueId val="{00000002-6591-4B28-B5E8-5A2B164F17C2}"/>
              </c:ext>
            </c:extLst>
          </c:dPt>
          <c:dPt>
            <c:idx val="3"/>
            <c:bubble3D val="0"/>
            <c:spPr>
              <a:solidFill>
                <a:srgbClr val="B1599E"/>
              </a:solidFill>
              <a:ln w="19050">
                <a:solidFill>
                  <a:schemeClr val="lt1"/>
                </a:solidFill>
              </a:ln>
              <a:effectLst/>
            </c:spPr>
            <c:extLst>
              <c:ext xmlns:c16="http://schemas.microsoft.com/office/drawing/2014/chart" uri="{C3380CC4-5D6E-409C-BE32-E72D297353CC}">
                <c16:uniqueId val="{00000003-6591-4B28-B5E8-5A2B164F17C2}"/>
              </c:ext>
            </c:extLst>
          </c:dPt>
          <c:dPt>
            <c:idx val="4"/>
            <c:bubble3D val="0"/>
            <c:spPr>
              <a:solidFill>
                <a:srgbClr val="6E8CB6"/>
              </a:solidFill>
              <a:ln w="19050">
                <a:solidFill>
                  <a:schemeClr val="lt1"/>
                </a:solidFill>
              </a:ln>
              <a:effectLst/>
            </c:spPr>
            <c:extLst>
              <c:ext xmlns:c16="http://schemas.microsoft.com/office/drawing/2014/chart" uri="{C3380CC4-5D6E-409C-BE32-E72D297353CC}">
                <c16:uniqueId val="{00000004-6591-4B28-B5E8-5A2B164F17C2}"/>
              </c:ext>
            </c:extLst>
          </c:dPt>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91-4B28-B5E8-5A2B164F17C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65000"/>
                        <a:lumOff val="3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'C5.4'!$A$5:$A$8</c:f>
              <c:strCache>
                <c:ptCount val="4"/>
                <c:pt idx="0">
                  <c:v>Persone non sottoccupate</c:v>
                </c:pt>
                <c:pt idx="1">
                  <c:v>Persone sottoccupate</c:v>
                </c:pt>
                <c:pt idx="2">
                  <c:v>  Donne</c:v>
                </c:pt>
                <c:pt idx="3">
                  <c:v>  Uomini</c:v>
                </c:pt>
              </c:strCache>
            </c:strRef>
          </c:cat>
          <c:val>
            <c:numRef>
              <c:f>'C5.4'!$B$5:$B$8</c:f>
              <c:numCache>
                <c:formatCode>0.00</c:formatCode>
                <c:ptCount val="4"/>
                <c:pt idx="0">
                  <c:v>78.097613475237878</c:v>
                </c:pt>
                <c:pt idx="2">
                  <c:v>15.163913422279926</c:v>
                </c:pt>
                <c:pt idx="3">
                  <c:v>6.7384731024821916</c:v>
                </c:pt>
              </c:numCache>
            </c:numRef>
          </c:val>
          <c:extLst>
            <c:ext xmlns:c16="http://schemas.microsoft.com/office/drawing/2014/chart" uri="{C3380CC4-5D6E-409C-BE32-E72D297353CC}">
              <c16:uniqueId val="{00000000-6591-4B28-B5E8-5A2B164F17C2}"/>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Persone</a:t>
            </a:r>
            <a:r>
              <a:rPr lang="it-CH" sz="1200" baseline="0"/>
              <a:t> o</a:t>
            </a:r>
            <a:r>
              <a:rPr lang="it-CH" sz="1200"/>
              <a:t>ccupate che hanno più attività professionali a tempo parziale (in %), in Ticino, dal 2015*</a:t>
            </a:r>
          </a:p>
        </c:rich>
      </c:tx>
      <c:layout>
        <c:manualLayout>
          <c:xMode val="edge"/>
          <c:yMode val="edge"/>
          <c:x val="9.9544944966699096E-4"/>
          <c:y val="2.0601678311337843E-2"/>
        </c:manualLayout>
      </c:layout>
      <c:overlay val="0"/>
    </c:title>
    <c:autoTitleDeleted val="0"/>
    <c:plotArea>
      <c:layout>
        <c:manualLayout>
          <c:layoutTarget val="inner"/>
          <c:xMode val="edge"/>
          <c:yMode val="edge"/>
          <c:x val="5.1186815965896852E-2"/>
          <c:y val="0.16989834017226721"/>
          <c:w val="0.92180274296152764"/>
          <c:h val="0.56209283050145042"/>
        </c:manualLayout>
      </c:layout>
      <c:barChart>
        <c:barDir val="col"/>
        <c:grouping val="clustered"/>
        <c:varyColors val="0"/>
        <c:ser>
          <c:idx val="0"/>
          <c:order val="0"/>
          <c:tx>
            <c:strRef>
              <c:f>'C5.5'!$B$3</c:f>
              <c:strCache>
                <c:ptCount val="1"/>
                <c:pt idx="0">
                  <c:v>Uomini</c:v>
                </c:pt>
              </c:strCache>
            </c:strRef>
          </c:tx>
          <c:spPr>
            <a:solidFill>
              <a:srgbClr val="F6CA35"/>
            </a:solidFill>
          </c:spPr>
          <c:invertIfNegative val="0"/>
          <c:errBars>
            <c:errBarType val="both"/>
            <c:errValType val="cust"/>
            <c:noEndCap val="0"/>
            <c:plus>
              <c:numRef>
                <c:f>'C5.5'!$C$6:$C$13</c:f>
                <c:numCache>
                  <c:formatCode>General</c:formatCode>
                  <c:ptCount val="8"/>
                  <c:pt idx="0">
                    <c:v>0.39999999999999991</c:v>
                  </c:pt>
                  <c:pt idx="1">
                    <c:v>0.39999999999999991</c:v>
                  </c:pt>
                  <c:pt idx="2">
                    <c:v>0.3973185841952156</c:v>
                  </c:pt>
                  <c:pt idx="3">
                    <c:v>0.5</c:v>
                  </c:pt>
                  <c:pt idx="4">
                    <c:v>0.5</c:v>
                  </c:pt>
                  <c:pt idx="5">
                    <c:v>0.5</c:v>
                  </c:pt>
                  <c:pt idx="6">
                    <c:v>0.5</c:v>
                  </c:pt>
                  <c:pt idx="7">
                    <c:v>0.45569125102339691</c:v>
                  </c:pt>
                </c:numCache>
              </c:numRef>
            </c:plus>
            <c:minus>
              <c:numRef>
                <c:f>'C5.5'!$C$6:$C$13</c:f>
                <c:numCache>
                  <c:formatCode>General</c:formatCode>
                  <c:ptCount val="8"/>
                  <c:pt idx="0">
                    <c:v>0.39999999999999991</c:v>
                  </c:pt>
                  <c:pt idx="1">
                    <c:v>0.39999999999999991</c:v>
                  </c:pt>
                  <c:pt idx="2">
                    <c:v>0.3973185841952156</c:v>
                  </c:pt>
                  <c:pt idx="3">
                    <c:v>0.5</c:v>
                  </c:pt>
                  <c:pt idx="4">
                    <c:v>0.5</c:v>
                  </c:pt>
                  <c:pt idx="5">
                    <c:v>0.5</c:v>
                  </c:pt>
                  <c:pt idx="6">
                    <c:v>0.5</c:v>
                  </c:pt>
                  <c:pt idx="7">
                    <c:v>0.45569125102339691</c:v>
                  </c:pt>
                </c:numCache>
              </c:numRef>
            </c:minus>
          </c:errBars>
          <c:cat>
            <c:strRef>
              <c:f>'C5.5'!$A$6:$A$13</c:f>
              <c:strCache>
                <c:ptCount val="8"/>
                <c:pt idx="0">
                  <c:v>2015</c:v>
                </c:pt>
                <c:pt idx="1">
                  <c:v>2016</c:v>
                </c:pt>
                <c:pt idx="2">
                  <c:v>2017</c:v>
                </c:pt>
                <c:pt idx="3">
                  <c:v>2018r</c:v>
                </c:pt>
                <c:pt idx="4">
                  <c:v>2019</c:v>
                </c:pt>
                <c:pt idx="5">
                  <c:v>2020</c:v>
                </c:pt>
                <c:pt idx="6">
                  <c:v>2021</c:v>
                </c:pt>
                <c:pt idx="7">
                  <c:v>2022</c:v>
                </c:pt>
              </c:strCache>
            </c:strRef>
          </c:cat>
          <c:val>
            <c:numRef>
              <c:f>'C5.5'!$B$6:$B$13</c:f>
              <c:numCache>
                <c:formatCode>General</c:formatCode>
                <c:ptCount val="8"/>
                <c:pt idx="0">
                  <c:v>2.5</c:v>
                </c:pt>
                <c:pt idx="1">
                  <c:v>2.5</c:v>
                </c:pt>
                <c:pt idx="2" formatCode="###0.0">
                  <c:v>2.7973185841952155</c:v>
                </c:pt>
                <c:pt idx="3" formatCode="###0.0">
                  <c:v>3.268554199009424</c:v>
                </c:pt>
                <c:pt idx="4" formatCode="###0.0">
                  <c:v>3.3</c:v>
                </c:pt>
                <c:pt idx="5" formatCode="###0.0">
                  <c:v>3.1</c:v>
                </c:pt>
                <c:pt idx="6" formatCode="###0.0">
                  <c:v>2.7</c:v>
                </c:pt>
                <c:pt idx="7" formatCode="###0.0">
                  <c:v>2.6974520884626285</c:v>
                </c:pt>
              </c:numCache>
            </c:numRef>
          </c:val>
          <c:extLst>
            <c:ext xmlns:c16="http://schemas.microsoft.com/office/drawing/2014/chart" uri="{C3380CC4-5D6E-409C-BE32-E72D297353CC}">
              <c16:uniqueId val="{00000000-4DE5-4536-B0B9-E47A25B32B6D}"/>
            </c:ext>
          </c:extLst>
        </c:ser>
        <c:ser>
          <c:idx val="1"/>
          <c:order val="1"/>
          <c:tx>
            <c:strRef>
              <c:f>'C5.5'!$D$3</c:f>
              <c:strCache>
                <c:ptCount val="1"/>
                <c:pt idx="0">
                  <c:v>Donne</c:v>
                </c:pt>
              </c:strCache>
            </c:strRef>
          </c:tx>
          <c:spPr>
            <a:solidFill>
              <a:srgbClr val="6E8CB6"/>
            </a:solidFill>
            <a:ln>
              <a:solidFill>
                <a:srgbClr val="6E8CB6"/>
              </a:solidFill>
            </a:ln>
          </c:spPr>
          <c:invertIfNegative val="0"/>
          <c:errBars>
            <c:errBarType val="both"/>
            <c:errValType val="cust"/>
            <c:noEndCap val="0"/>
            <c:plus>
              <c:numRef>
                <c:f>'C5.5'!$E$6:$E$13</c:f>
                <c:numCache>
                  <c:formatCode>General</c:formatCode>
                  <c:ptCount val="8"/>
                  <c:pt idx="0">
                    <c:v>0.59999999999999964</c:v>
                  </c:pt>
                  <c:pt idx="1">
                    <c:v>0.70000000000000018</c:v>
                  </c:pt>
                  <c:pt idx="2">
                    <c:v>0.65502980608402517</c:v>
                  </c:pt>
                  <c:pt idx="3">
                    <c:v>0.8</c:v>
                  </c:pt>
                  <c:pt idx="4">
                    <c:v>0.8</c:v>
                  </c:pt>
                  <c:pt idx="5">
                    <c:v>0.8</c:v>
                  </c:pt>
                  <c:pt idx="6">
                    <c:v>0.8</c:v>
                  </c:pt>
                  <c:pt idx="7">
                    <c:v>0.80417064219472434</c:v>
                  </c:pt>
                </c:numCache>
              </c:numRef>
            </c:plus>
            <c:minus>
              <c:numRef>
                <c:f>'C5.5'!$E$6:$E$13</c:f>
                <c:numCache>
                  <c:formatCode>General</c:formatCode>
                  <c:ptCount val="8"/>
                  <c:pt idx="0">
                    <c:v>0.59999999999999964</c:v>
                  </c:pt>
                  <c:pt idx="1">
                    <c:v>0.70000000000000018</c:v>
                  </c:pt>
                  <c:pt idx="2">
                    <c:v>0.65502980608402517</c:v>
                  </c:pt>
                  <c:pt idx="3">
                    <c:v>0.8</c:v>
                  </c:pt>
                  <c:pt idx="4">
                    <c:v>0.8</c:v>
                  </c:pt>
                  <c:pt idx="5">
                    <c:v>0.8</c:v>
                  </c:pt>
                  <c:pt idx="6">
                    <c:v>0.8</c:v>
                  </c:pt>
                  <c:pt idx="7">
                    <c:v>0.80417064219472434</c:v>
                  </c:pt>
                </c:numCache>
              </c:numRef>
            </c:minus>
          </c:errBars>
          <c:cat>
            <c:strRef>
              <c:f>'C5.5'!$A$6:$A$13</c:f>
              <c:strCache>
                <c:ptCount val="8"/>
                <c:pt idx="0">
                  <c:v>2015</c:v>
                </c:pt>
                <c:pt idx="1">
                  <c:v>2016</c:v>
                </c:pt>
                <c:pt idx="2">
                  <c:v>2017</c:v>
                </c:pt>
                <c:pt idx="3">
                  <c:v>2018r</c:v>
                </c:pt>
                <c:pt idx="4">
                  <c:v>2019</c:v>
                </c:pt>
                <c:pt idx="5">
                  <c:v>2020</c:v>
                </c:pt>
                <c:pt idx="6">
                  <c:v>2021</c:v>
                </c:pt>
                <c:pt idx="7">
                  <c:v>2022</c:v>
                </c:pt>
              </c:strCache>
            </c:strRef>
          </c:cat>
          <c:val>
            <c:numRef>
              <c:f>'C5.5'!$D$6:$D$13</c:f>
              <c:numCache>
                <c:formatCode>General</c:formatCode>
                <c:ptCount val="8"/>
                <c:pt idx="0">
                  <c:v>6.1</c:v>
                </c:pt>
                <c:pt idx="1">
                  <c:v>6.8</c:v>
                </c:pt>
                <c:pt idx="2" formatCode="###0.0">
                  <c:v>6.7550298060840248</c:v>
                </c:pt>
                <c:pt idx="3" formatCode="###0.0">
                  <c:v>7.5792881214019143</c:v>
                </c:pt>
                <c:pt idx="4" formatCode="###0.0">
                  <c:v>7</c:v>
                </c:pt>
                <c:pt idx="5" formatCode="###0.0">
                  <c:v>7</c:v>
                </c:pt>
                <c:pt idx="6" formatCode="###0.0">
                  <c:v>6.8</c:v>
                </c:pt>
                <c:pt idx="7" formatCode="###0.0">
                  <c:v>7.8585474748453761</c:v>
                </c:pt>
              </c:numCache>
            </c:numRef>
          </c:val>
          <c:extLst>
            <c:ext xmlns:c16="http://schemas.microsoft.com/office/drawing/2014/chart" uri="{C3380CC4-5D6E-409C-BE32-E72D297353CC}">
              <c16:uniqueId val="{00000001-4DE5-4536-B0B9-E47A25B32B6D}"/>
            </c:ext>
          </c:extLst>
        </c:ser>
        <c:dLbls>
          <c:showLegendKey val="0"/>
          <c:showVal val="0"/>
          <c:showCatName val="0"/>
          <c:showSerName val="0"/>
          <c:showPercent val="0"/>
          <c:showBubbleSize val="0"/>
        </c:dLbls>
        <c:gapWidth val="150"/>
        <c:axId val="60186624"/>
        <c:axId val="60188160"/>
      </c:barChart>
      <c:catAx>
        <c:axId val="60186624"/>
        <c:scaling>
          <c:orientation val="minMax"/>
        </c:scaling>
        <c:delete val="0"/>
        <c:axPos val="b"/>
        <c:numFmt formatCode="General" sourceLinked="1"/>
        <c:majorTickMark val="out"/>
        <c:minorTickMark val="none"/>
        <c:tickLblPos val="nextTo"/>
        <c:crossAx val="60188160"/>
        <c:crosses val="autoZero"/>
        <c:auto val="1"/>
        <c:lblAlgn val="ctr"/>
        <c:lblOffset val="100"/>
        <c:noMultiLvlLbl val="0"/>
      </c:catAx>
      <c:valAx>
        <c:axId val="60188160"/>
        <c:scaling>
          <c:orientation val="minMax"/>
        </c:scaling>
        <c:delete val="0"/>
        <c:axPos val="l"/>
        <c:majorGridlines/>
        <c:numFmt formatCode="#,##0.0" sourceLinked="0"/>
        <c:majorTickMark val="out"/>
        <c:minorTickMark val="none"/>
        <c:tickLblPos val="nextTo"/>
        <c:crossAx val="60186624"/>
        <c:crosses val="autoZero"/>
        <c:crossBetween val="between"/>
      </c:valAx>
    </c:plotArea>
    <c:legend>
      <c:legendPos val="b"/>
      <c:layout>
        <c:manualLayout>
          <c:xMode val="edge"/>
          <c:yMode val="edge"/>
          <c:x val="0.40385688073070303"/>
          <c:y val="0.81665975963530879"/>
          <c:w val="0.22497048572777575"/>
          <c:h val="5.6597537983808364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'C5.6'!$B$4</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'C5.6'!$A$6:$A$9</c:f>
              <c:strCache>
                <c:ptCount val="4"/>
                <c:pt idx="0">
                  <c:v>25-34</c:v>
                </c:pt>
                <c:pt idx="1">
                  <c:v>35-44 </c:v>
                </c:pt>
                <c:pt idx="2">
                  <c:v>45-54 </c:v>
                </c:pt>
                <c:pt idx="3">
                  <c:v>55-64 </c:v>
                </c:pt>
              </c:strCache>
            </c:strRef>
          </c:cat>
          <c:val>
            <c:numRef>
              <c:f>'C5.6'!$B$6:$B$9</c:f>
              <c:numCache>
                <c:formatCode>\(0.0\)</c:formatCode>
                <c:ptCount val="4"/>
                <c:pt idx="0">
                  <c:v>5.3930530164533819</c:v>
                </c:pt>
                <c:pt idx="1">
                  <c:v>4.3267728834739145</c:v>
                </c:pt>
                <c:pt idx="2">
                  <c:v>3.1858478727280084</c:v>
                </c:pt>
                <c:pt idx="3">
                  <c:v>4.7831836213578951</c:v>
                </c:pt>
              </c:numCache>
            </c:numRef>
          </c:val>
          <c:extLst>
            <c:ext xmlns:c16="http://schemas.microsoft.com/office/drawing/2014/chart" uri="{C3380CC4-5D6E-409C-BE32-E72D297353CC}">
              <c16:uniqueId val="{00000000-4A95-4489-943B-644CA724D47F}"/>
            </c:ext>
          </c:extLst>
        </c:ser>
        <c:ser>
          <c:idx val="1"/>
          <c:order val="1"/>
          <c:tx>
            <c:strRef>
              <c:f>'C5.6'!$C$4</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'C5.6'!$A$6:$A$9</c:f>
              <c:strCache>
                <c:ptCount val="4"/>
                <c:pt idx="0">
                  <c:v>25-34</c:v>
                </c:pt>
                <c:pt idx="1">
                  <c:v>35-44 </c:v>
                </c:pt>
                <c:pt idx="2">
                  <c:v>45-54 </c:v>
                </c:pt>
                <c:pt idx="3">
                  <c:v>55-64 </c:v>
                </c:pt>
              </c:strCache>
            </c:strRef>
          </c:cat>
          <c:val>
            <c:numRef>
              <c:f>'C5.6'!$C$6:$C$9</c:f>
              <c:numCache>
                <c:formatCode>\(0.0\)</c:formatCode>
                <c:ptCount val="4"/>
                <c:pt idx="0">
                  <c:v>7.7494622955093533</c:v>
                </c:pt>
                <c:pt idx="1">
                  <c:v>6.5759274085935422</c:v>
                </c:pt>
                <c:pt idx="2">
                  <c:v>6.1505462163914801</c:v>
                </c:pt>
                <c:pt idx="3">
                  <c:v>7.9818993149393505</c:v>
                </c:pt>
              </c:numCache>
            </c:numRef>
          </c:val>
          <c:extLst>
            <c:ext xmlns:c16="http://schemas.microsoft.com/office/drawing/2014/chart" uri="{C3380CC4-5D6E-409C-BE32-E72D297353CC}">
              <c16:uniqueId val="{00000001-4A95-4489-943B-644CA724D47F}"/>
            </c:ext>
          </c:extLst>
        </c:ser>
        <c:dLbls>
          <c:showLegendKey val="0"/>
          <c:showVal val="0"/>
          <c:showCatName val="0"/>
          <c:showSerName val="0"/>
          <c:showPercent val="0"/>
          <c:showBubbleSize val="0"/>
        </c:dLbls>
        <c:gapWidth val="100"/>
        <c:overlap val="-27"/>
        <c:axId val="602859912"/>
        <c:axId val="602854992"/>
      </c:barChart>
      <c:catAx>
        <c:axId val="60285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02854992"/>
        <c:crosses val="autoZero"/>
        <c:auto val="1"/>
        <c:lblAlgn val="ctr"/>
        <c:lblOffset val="100"/>
        <c:noMultiLvlLbl val="0"/>
      </c:catAx>
      <c:valAx>
        <c:axId val="6028549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602859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Tasso di attività (in %), secondo il tipo di economia domestica*, in Ticino, nel 2022**</a:t>
            </a:r>
          </a:p>
        </c:rich>
      </c:tx>
      <c:layout>
        <c:manualLayout>
          <c:xMode val="edge"/>
          <c:yMode val="edge"/>
          <c:x val="1.4868392468580498E-3"/>
          <c:y val="2.5244544097447915E-2"/>
        </c:manualLayout>
      </c:layout>
      <c:overlay val="0"/>
    </c:title>
    <c:autoTitleDeleted val="0"/>
    <c:plotArea>
      <c:layout>
        <c:manualLayout>
          <c:layoutTarget val="inner"/>
          <c:xMode val="edge"/>
          <c:yMode val="edge"/>
          <c:x val="8.9462878009813993E-2"/>
          <c:y val="0.14908257461663973"/>
          <c:w val="0.86761611320324095"/>
          <c:h val="0.68546703565297251"/>
        </c:manualLayout>
      </c:layout>
      <c:barChart>
        <c:barDir val="col"/>
        <c:grouping val="clustered"/>
        <c:varyColors val="0"/>
        <c:ser>
          <c:idx val="0"/>
          <c:order val="0"/>
          <c:tx>
            <c:strRef>
              <c:f>'C6.1'!$C$3</c:f>
              <c:strCache>
                <c:ptCount val="1"/>
                <c:pt idx="0">
                  <c:v>Uomini</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'C6.1'!$A$6:$A$9</c:f>
              <c:strCache>
                <c:ptCount val="4"/>
                <c:pt idx="0">
                  <c:v>Persone sole</c:v>
                </c:pt>
                <c:pt idx="1">
                  <c:v>Coppie senza figli</c:v>
                </c:pt>
                <c:pt idx="2">
                  <c:v>Coppie con figli</c:v>
                </c:pt>
                <c:pt idx="3">
                  <c:v>Monoparentali</c:v>
                </c:pt>
              </c:strCache>
            </c:strRef>
          </c:cat>
          <c:val>
            <c:numRef>
              <c:f>'C6.1'!$C$6:$C$9</c:f>
              <c:numCache>
                <c:formatCode>0.0</c:formatCode>
                <c:ptCount val="4"/>
                <c:pt idx="0">
                  <c:v>89.359397989319064</c:v>
                </c:pt>
                <c:pt idx="1">
                  <c:v>93.766371731004213</c:v>
                </c:pt>
                <c:pt idx="2">
                  <c:v>96.341066966780446</c:v>
                </c:pt>
                <c:pt idx="3">
                  <c:v>92.501902651525995</c:v>
                </c:pt>
              </c:numCache>
            </c:numRef>
          </c:val>
          <c:extLst>
            <c:ext xmlns:c16="http://schemas.microsoft.com/office/drawing/2014/chart" uri="{C3380CC4-5D6E-409C-BE32-E72D297353CC}">
              <c16:uniqueId val="{00000000-C010-46C1-84B2-9A53AFCFBE5E}"/>
            </c:ext>
          </c:extLst>
        </c:ser>
        <c:ser>
          <c:idx val="1"/>
          <c:order val="1"/>
          <c:tx>
            <c:strRef>
              <c:f>'C6.1'!$D$3</c:f>
              <c:strCache>
                <c:ptCount val="1"/>
                <c:pt idx="0">
                  <c:v>Donne</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'C6.1'!$A$6:$A$9</c:f>
              <c:strCache>
                <c:ptCount val="4"/>
                <c:pt idx="0">
                  <c:v>Persone sole</c:v>
                </c:pt>
                <c:pt idx="1">
                  <c:v>Coppie senza figli</c:v>
                </c:pt>
                <c:pt idx="2">
                  <c:v>Coppie con figli</c:v>
                </c:pt>
                <c:pt idx="3">
                  <c:v>Monoparentali</c:v>
                </c:pt>
              </c:strCache>
            </c:strRef>
          </c:cat>
          <c:val>
            <c:numRef>
              <c:f>'C6.1'!$D$6:$D$9</c:f>
              <c:numCache>
                <c:formatCode>0.0</c:formatCode>
                <c:ptCount val="4"/>
                <c:pt idx="0">
                  <c:v>87.009856041545049</c:v>
                </c:pt>
                <c:pt idx="1">
                  <c:v>85.976337413176026</c:v>
                </c:pt>
                <c:pt idx="2">
                  <c:v>70.461732377279773</c:v>
                </c:pt>
                <c:pt idx="3">
                  <c:v>76.005366336595131</c:v>
                </c:pt>
              </c:numCache>
            </c:numRef>
          </c:val>
          <c:extLst>
            <c:ext xmlns:c16="http://schemas.microsoft.com/office/drawing/2014/chart" uri="{C3380CC4-5D6E-409C-BE32-E72D297353CC}">
              <c16:uniqueId val="{00000001-C010-46C1-84B2-9A53AFCFBE5E}"/>
            </c:ext>
          </c:extLst>
        </c:ser>
        <c:dLbls>
          <c:showLegendKey val="0"/>
          <c:showVal val="0"/>
          <c:showCatName val="0"/>
          <c:showSerName val="0"/>
          <c:showPercent val="0"/>
          <c:showBubbleSize val="0"/>
        </c:dLbls>
        <c:gapWidth val="81"/>
        <c:axId val="70795264"/>
        <c:axId val="70796800"/>
      </c:barChart>
      <c:catAx>
        <c:axId val="70795264"/>
        <c:scaling>
          <c:orientation val="minMax"/>
        </c:scaling>
        <c:delete val="0"/>
        <c:axPos val="b"/>
        <c:numFmt formatCode="General" sourceLinked="0"/>
        <c:majorTickMark val="out"/>
        <c:minorTickMark val="none"/>
        <c:tickLblPos val="nextTo"/>
        <c:crossAx val="70796800"/>
        <c:crosses val="autoZero"/>
        <c:auto val="1"/>
        <c:lblAlgn val="ctr"/>
        <c:lblOffset val="100"/>
        <c:noMultiLvlLbl val="0"/>
      </c:catAx>
      <c:valAx>
        <c:axId val="70796800"/>
        <c:scaling>
          <c:orientation val="minMax"/>
        </c:scaling>
        <c:delete val="0"/>
        <c:axPos val="l"/>
        <c:majorGridlines/>
        <c:numFmt formatCode="0.0" sourceLinked="1"/>
        <c:majorTickMark val="out"/>
        <c:minorTickMark val="none"/>
        <c:tickLblPos val="nextTo"/>
        <c:crossAx val="70795264"/>
        <c:crosses val="autoZero"/>
        <c:crossBetween val="between"/>
      </c:valAx>
    </c:plotArea>
    <c:legend>
      <c:legendPos val="r"/>
      <c:layout>
        <c:manualLayout>
          <c:xMode val="edge"/>
          <c:yMode val="edge"/>
          <c:x val="0.62548478831450416"/>
          <c:y val="0.93125705083490495"/>
          <c:w val="0.32813840009129291"/>
          <c:h val="6.8084660169387204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it-CH" sz="1200" b="1"/>
              <a:t>Persone assolutamente o abbastanza d’accordo con alcune affermazioni riguardanti il lavoro e la famiglia (in %), secondo la classe d’età, in Ticino, nel 2018</a:t>
            </a:r>
          </a:p>
        </c:rich>
      </c:tx>
      <c:layout>
        <c:manualLayout>
          <c:xMode val="edge"/>
          <c:yMode val="edge"/>
          <c:x val="4.1963566435383758E-4"/>
          <c:y val="2.8633753244926004E-3"/>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4.6401708261043638E-2"/>
          <c:y val="0.16811589688841536"/>
          <c:w val="0.93702578703085848"/>
          <c:h val="0.55888043743267146"/>
        </c:manualLayout>
      </c:layout>
      <c:barChart>
        <c:barDir val="col"/>
        <c:grouping val="clustered"/>
        <c:varyColors val="0"/>
        <c:ser>
          <c:idx val="0"/>
          <c:order val="0"/>
          <c:tx>
            <c:strRef>
              <c:f>'C6.2'!$B$4</c:f>
              <c:strCache>
                <c:ptCount val="1"/>
                <c:pt idx="0">
                  <c:v>15-29</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'C6.2'!$A$6:$A$8</c:f>
              <c:strCache>
                <c:ptCount val="3"/>
                <c:pt idx="0">
                  <c:v>“Per poter essere felice e realizzarsi nella vita una donna deve avere dei figli”</c:v>
                </c:pt>
                <c:pt idx="1">
                  <c:v>“Un bambino in età prescolastica soffre quando la madre lavora”</c:v>
                </c:pt>
                <c:pt idx="2">
                  <c:v>“Un bambino soffre quando il padre è troppo preso dal lavoro”</c:v>
                </c:pt>
              </c:strCache>
            </c:strRef>
          </c:cat>
          <c:val>
            <c:numRef>
              <c:f>'C6.2'!$B$6:$B$8</c:f>
              <c:numCache>
                <c:formatCode>\(0.0\)</c:formatCode>
                <c:ptCount val="3"/>
                <c:pt idx="0">
                  <c:v>9.760251363304473</c:v>
                </c:pt>
                <c:pt idx="1">
                  <c:v>46.130511133051471</c:v>
                </c:pt>
                <c:pt idx="2" formatCode="0.0">
                  <c:v>65.150037948137481</c:v>
                </c:pt>
              </c:numCache>
            </c:numRef>
          </c:val>
          <c:extLst>
            <c:ext xmlns:c16="http://schemas.microsoft.com/office/drawing/2014/chart" uri="{C3380CC4-5D6E-409C-BE32-E72D297353CC}">
              <c16:uniqueId val="{00000000-E5C4-428E-867C-6C590173949C}"/>
            </c:ext>
          </c:extLst>
        </c:ser>
        <c:ser>
          <c:idx val="1"/>
          <c:order val="1"/>
          <c:tx>
            <c:strRef>
              <c:f>'C6.2'!$C$4</c:f>
              <c:strCache>
                <c:ptCount val="1"/>
                <c:pt idx="0">
                  <c:v>30-64</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'C6.2'!$A$6:$A$8</c:f>
              <c:strCache>
                <c:ptCount val="3"/>
                <c:pt idx="0">
                  <c:v>“Per poter essere felice e realizzarsi nella vita una donna deve avere dei figli”</c:v>
                </c:pt>
                <c:pt idx="1">
                  <c:v>“Un bambino in età prescolastica soffre quando la madre lavora”</c:v>
                </c:pt>
                <c:pt idx="2">
                  <c:v>“Un bambino soffre quando il padre è troppo preso dal lavoro”</c:v>
                </c:pt>
              </c:strCache>
            </c:strRef>
          </c:cat>
          <c:val>
            <c:numRef>
              <c:f>'C6.2'!$C$6:$C$8</c:f>
              <c:numCache>
                <c:formatCode>0.0</c:formatCode>
                <c:ptCount val="3"/>
                <c:pt idx="0">
                  <c:v>23.81209303543524</c:v>
                </c:pt>
                <c:pt idx="1">
                  <c:v>52.605043413162178</c:v>
                </c:pt>
                <c:pt idx="2">
                  <c:v>68.880854362060774</c:v>
                </c:pt>
              </c:numCache>
            </c:numRef>
          </c:val>
          <c:extLst>
            <c:ext xmlns:c16="http://schemas.microsoft.com/office/drawing/2014/chart" uri="{C3380CC4-5D6E-409C-BE32-E72D297353CC}">
              <c16:uniqueId val="{00000001-E5C4-428E-867C-6C590173949C}"/>
            </c:ext>
          </c:extLst>
        </c:ser>
        <c:ser>
          <c:idx val="2"/>
          <c:order val="2"/>
          <c:tx>
            <c:strRef>
              <c:f>'C6.2'!$D$4</c:f>
              <c:strCache>
                <c:ptCount val="1"/>
                <c:pt idx="0">
                  <c:v>65 e più anni</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'C6.2'!$A$6:$A$8</c:f>
              <c:strCache>
                <c:ptCount val="3"/>
                <c:pt idx="0">
                  <c:v>“Per poter essere felice e realizzarsi nella vita una donna deve avere dei figli”</c:v>
                </c:pt>
                <c:pt idx="1">
                  <c:v>“Un bambino in età prescolastica soffre quando la madre lavora”</c:v>
                </c:pt>
                <c:pt idx="2">
                  <c:v>“Un bambino soffre quando il padre è troppo preso dal lavoro”</c:v>
                </c:pt>
              </c:strCache>
            </c:strRef>
          </c:cat>
          <c:val>
            <c:numRef>
              <c:f>'C6.2'!$D$6:$D$8</c:f>
              <c:numCache>
                <c:formatCode>0.0</c:formatCode>
                <c:ptCount val="3"/>
                <c:pt idx="0" formatCode="\(0.0\)">
                  <c:v>26.570031391883902</c:v>
                </c:pt>
                <c:pt idx="1">
                  <c:v>56.794260420553172</c:v>
                </c:pt>
                <c:pt idx="2">
                  <c:v>60.102968516016723</c:v>
                </c:pt>
              </c:numCache>
            </c:numRef>
          </c:val>
          <c:extLst>
            <c:ext xmlns:c16="http://schemas.microsoft.com/office/drawing/2014/chart" uri="{C3380CC4-5D6E-409C-BE32-E72D297353CC}">
              <c16:uniqueId val="{00000002-E5C4-428E-867C-6C590173949C}"/>
            </c:ext>
          </c:extLst>
        </c:ser>
        <c:ser>
          <c:idx val="3"/>
          <c:order val="3"/>
          <c:tx>
            <c:strRef>
              <c:f>'C6.2'!$E$4</c:f>
              <c:strCache>
                <c:ptCount val="1"/>
                <c:pt idx="0">
                  <c:v>15-29</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'C6.2'!$A$6:$A$8</c:f>
              <c:strCache>
                <c:ptCount val="3"/>
                <c:pt idx="0">
                  <c:v>“Per poter essere felice e realizzarsi nella vita una donna deve avere dei figli”</c:v>
                </c:pt>
                <c:pt idx="1">
                  <c:v>“Un bambino in età prescolastica soffre quando la madre lavora”</c:v>
                </c:pt>
                <c:pt idx="2">
                  <c:v>“Un bambino soffre quando il padre è troppo preso dal lavoro”</c:v>
                </c:pt>
              </c:strCache>
            </c:strRef>
          </c:cat>
          <c:val>
            <c:numRef>
              <c:f>'C6.2'!$E$6:$E$8</c:f>
              <c:numCache>
                <c:formatCode>0.0</c:formatCode>
                <c:ptCount val="3"/>
                <c:pt idx="0" formatCode="\(0.0\)">
                  <c:v>19.946546350293296</c:v>
                </c:pt>
                <c:pt idx="1">
                  <c:v>44.299768114836269</c:v>
                </c:pt>
                <c:pt idx="2">
                  <c:v>80.163569243008979</c:v>
                </c:pt>
              </c:numCache>
            </c:numRef>
          </c:val>
          <c:extLst>
            <c:ext xmlns:c16="http://schemas.microsoft.com/office/drawing/2014/chart" uri="{C3380CC4-5D6E-409C-BE32-E72D297353CC}">
              <c16:uniqueId val="{00000003-E5C4-428E-867C-6C590173949C}"/>
            </c:ext>
          </c:extLst>
        </c:ser>
        <c:ser>
          <c:idx val="4"/>
          <c:order val="4"/>
          <c:tx>
            <c:strRef>
              <c:f>'C6.2'!$F$4</c:f>
              <c:strCache>
                <c:ptCount val="1"/>
                <c:pt idx="0">
                  <c:v>30-64</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'C6.2'!$A$6:$A$8</c:f>
              <c:strCache>
                <c:ptCount val="3"/>
                <c:pt idx="0">
                  <c:v>“Per poter essere felice e realizzarsi nella vita una donna deve avere dei figli”</c:v>
                </c:pt>
                <c:pt idx="1">
                  <c:v>“Un bambino in età prescolastica soffre quando la madre lavora”</c:v>
                </c:pt>
                <c:pt idx="2">
                  <c:v>“Un bambino soffre quando il padre è troppo preso dal lavoro”</c:v>
                </c:pt>
              </c:strCache>
            </c:strRef>
          </c:cat>
          <c:val>
            <c:numRef>
              <c:f>'C6.2'!$F$6:$F$8</c:f>
              <c:numCache>
                <c:formatCode>0.0</c:formatCode>
                <c:ptCount val="3"/>
                <c:pt idx="0">
                  <c:v>23.990637324096713</c:v>
                </c:pt>
                <c:pt idx="1">
                  <c:v>45.152168428295361</c:v>
                </c:pt>
                <c:pt idx="2">
                  <c:v>64.721112167175235</c:v>
                </c:pt>
              </c:numCache>
            </c:numRef>
          </c:val>
          <c:extLst>
            <c:ext xmlns:c16="http://schemas.microsoft.com/office/drawing/2014/chart" uri="{C3380CC4-5D6E-409C-BE32-E72D297353CC}">
              <c16:uniqueId val="{00000004-E5C4-428E-867C-6C590173949C}"/>
            </c:ext>
          </c:extLst>
        </c:ser>
        <c:ser>
          <c:idx val="5"/>
          <c:order val="5"/>
          <c:tx>
            <c:strRef>
              <c:f>'C6.2'!$G$4</c:f>
              <c:strCache>
                <c:ptCount val="1"/>
                <c:pt idx="0">
                  <c:v>65 e più anni</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'C6.2'!$A$6:$A$8</c:f>
              <c:strCache>
                <c:ptCount val="3"/>
                <c:pt idx="0">
                  <c:v>“Per poter essere felice e realizzarsi nella vita una donna deve avere dei figli”</c:v>
                </c:pt>
                <c:pt idx="1">
                  <c:v>“Un bambino in età prescolastica soffre quando la madre lavora”</c:v>
                </c:pt>
                <c:pt idx="2">
                  <c:v>“Un bambino soffre quando il padre è troppo preso dal lavoro”</c:v>
                </c:pt>
              </c:strCache>
            </c:strRef>
          </c:cat>
          <c:val>
            <c:numRef>
              <c:f>'C6.2'!$G$6:$G$8</c:f>
              <c:numCache>
                <c:formatCode>0.0</c:formatCode>
                <c:ptCount val="3"/>
                <c:pt idx="0" formatCode="\(0.0\)">
                  <c:v>25.180386602037728</c:v>
                </c:pt>
                <c:pt idx="1">
                  <c:v>50.140357775887274</c:v>
                </c:pt>
                <c:pt idx="2">
                  <c:v>50.791262725484955</c:v>
                </c:pt>
              </c:numCache>
            </c:numRef>
          </c:val>
          <c:extLst>
            <c:ext xmlns:c16="http://schemas.microsoft.com/office/drawing/2014/chart" uri="{C3380CC4-5D6E-409C-BE32-E72D297353CC}">
              <c16:uniqueId val="{00000005-E5C4-428E-867C-6C590173949C}"/>
            </c:ext>
          </c:extLst>
        </c:ser>
        <c:dLbls>
          <c:showLegendKey val="0"/>
          <c:showVal val="0"/>
          <c:showCatName val="0"/>
          <c:showSerName val="0"/>
          <c:showPercent val="0"/>
          <c:showBubbleSize val="0"/>
        </c:dLbls>
        <c:gapWidth val="219"/>
        <c:overlap val="-27"/>
        <c:axId val="424652656"/>
        <c:axId val="424659544"/>
      </c:barChart>
      <c:catAx>
        <c:axId val="42465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424659544"/>
        <c:crosses val="autoZero"/>
        <c:auto val="1"/>
        <c:lblAlgn val="ctr"/>
        <c:lblOffset val="100"/>
        <c:noMultiLvlLbl val="0"/>
      </c:catAx>
      <c:valAx>
        <c:axId val="4246595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424652656"/>
        <c:crosses val="autoZero"/>
        <c:crossBetween val="between"/>
      </c:valAx>
      <c:spPr>
        <a:noFill/>
        <a:ln>
          <a:noFill/>
        </a:ln>
        <a:effectLst/>
      </c:spPr>
    </c:plotArea>
    <c:legend>
      <c:legendPos val="b"/>
      <c:layout>
        <c:manualLayout>
          <c:xMode val="edge"/>
          <c:yMode val="edge"/>
          <c:x val="0"/>
          <c:y val="0.86402350416564189"/>
          <c:w val="0.24530656981010435"/>
          <c:h val="5.75451443448337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0717567961662"/>
          <c:y val="9.6842430614831762E-2"/>
          <c:w val="0.78471778865479658"/>
          <c:h val="0.62075857680173618"/>
        </c:manualLayout>
      </c:layout>
      <c:barChart>
        <c:barDir val="bar"/>
        <c:grouping val="stacked"/>
        <c:varyColors val="0"/>
        <c:ser>
          <c:idx val="0"/>
          <c:order val="0"/>
          <c:tx>
            <c:strRef>
              <c:f>'C1.2'!$B$4</c:f>
              <c:strCache>
                <c:ptCount val="1"/>
                <c:pt idx="0">
                  <c:v>Celibi/nubili</c:v>
                </c:pt>
              </c:strCache>
            </c:strRef>
          </c:tx>
          <c:spPr>
            <a:solidFill>
              <a:srgbClr val="F6CA35"/>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'C1.2'!$B$7:$B$25</c:f>
              <c:numCache>
                <c:formatCode>#,##0;[Black]#,##0</c:formatCode>
                <c:ptCount val="19"/>
                <c:pt idx="0">
                  <c:v>-6522</c:v>
                </c:pt>
                <c:pt idx="1">
                  <c:v>-7827</c:v>
                </c:pt>
                <c:pt idx="2">
                  <c:v>-8613</c:v>
                </c:pt>
                <c:pt idx="3">
                  <c:v>-8823</c:v>
                </c:pt>
                <c:pt idx="4">
                  <c:v>-9601</c:v>
                </c:pt>
                <c:pt idx="5">
                  <c:v>-8995</c:v>
                </c:pt>
                <c:pt idx="6">
                  <c:v>-7241</c:v>
                </c:pt>
                <c:pt idx="7">
                  <c:v>-5160</c:v>
                </c:pt>
                <c:pt idx="8">
                  <c:v>-3960</c:v>
                </c:pt>
                <c:pt idx="9">
                  <c:v>-3680</c:v>
                </c:pt>
                <c:pt idx="10">
                  <c:v>-3440</c:v>
                </c:pt>
                <c:pt idx="11">
                  <c:v>-2547</c:v>
                </c:pt>
                <c:pt idx="12">
                  <c:v>-1499</c:v>
                </c:pt>
                <c:pt idx="13">
                  <c:v>-1078</c:v>
                </c:pt>
                <c:pt idx="14">
                  <c:v>-720</c:v>
                </c:pt>
                <c:pt idx="15">
                  <c:v>-511</c:v>
                </c:pt>
                <c:pt idx="16">
                  <c:v>-291</c:v>
                </c:pt>
                <c:pt idx="17">
                  <c:v>-158</c:v>
                </c:pt>
                <c:pt idx="18">
                  <c:v>-66</c:v>
                </c:pt>
              </c:numCache>
            </c:numRef>
          </c:val>
          <c:extLst>
            <c:ext xmlns:c16="http://schemas.microsoft.com/office/drawing/2014/chart" uri="{C3380CC4-5D6E-409C-BE32-E72D297353CC}">
              <c16:uniqueId val="{00000000-0015-470F-88A2-3184FFD938D2}"/>
            </c:ext>
          </c:extLst>
        </c:ser>
        <c:ser>
          <c:idx val="1"/>
          <c:order val="1"/>
          <c:tx>
            <c:strRef>
              <c:f>'C1.2'!$C$4</c:f>
              <c:strCache>
                <c:ptCount val="1"/>
                <c:pt idx="0">
                  <c:v>Coniugati/e, in unione domestica registrata</c:v>
                </c:pt>
              </c:strCache>
            </c:strRef>
          </c:tx>
          <c:spPr>
            <a:solidFill>
              <a:srgbClr val="5C8FCC"/>
            </a:solidFill>
            <a:ln>
              <a:noFill/>
            </a:ln>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'C1.2'!$C$7:$C$25</c:f>
              <c:numCache>
                <c:formatCode>#,##0;[Black]#,##0</c:formatCode>
                <c:ptCount val="19"/>
                <c:pt idx="0">
                  <c:v>0</c:v>
                </c:pt>
                <c:pt idx="1">
                  <c:v>0</c:v>
                </c:pt>
                <c:pt idx="2">
                  <c:v>0</c:v>
                </c:pt>
                <c:pt idx="3">
                  <c:v>0</c:v>
                </c:pt>
                <c:pt idx="4">
                  <c:v>-78</c:v>
                </c:pt>
                <c:pt idx="5">
                  <c:v>-692</c:v>
                </c:pt>
                <c:pt idx="6">
                  <c:v>-2617</c:v>
                </c:pt>
                <c:pt idx="7">
                  <c:v>-4636</c:v>
                </c:pt>
                <c:pt idx="8">
                  <c:v>-6007</c:v>
                </c:pt>
                <c:pt idx="9">
                  <c:v>-7388</c:v>
                </c:pt>
                <c:pt idx="10">
                  <c:v>-8884</c:v>
                </c:pt>
                <c:pt idx="11">
                  <c:v>-9697</c:v>
                </c:pt>
                <c:pt idx="12">
                  <c:v>-8177</c:v>
                </c:pt>
                <c:pt idx="13">
                  <c:v>-6821</c:v>
                </c:pt>
                <c:pt idx="14">
                  <c:v>-6266</c:v>
                </c:pt>
                <c:pt idx="15">
                  <c:v>-5836</c:v>
                </c:pt>
                <c:pt idx="16">
                  <c:v>-4162</c:v>
                </c:pt>
                <c:pt idx="17">
                  <c:v>-2168</c:v>
                </c:pt>
                <c:pt idx="18">
                  <c:v>-749</c:v>
                </c:pt>
              </c:numCache>
            </c:numRef>
          </c:val>
          <c:extLst>
            <c:ext xmlns:c16="http://schemas.microsoft.com/office/drawing/2014/chart" uri="{C3380CC4-5D6E-409C-BE32-E72D297353CC}">
              <c16:uniqueId val="{00000001-0015-470F-88A2-3184FFD938D2}"/>
            </c:ext>
          </c:extLst>
        </c:ser>
        <c:ser>
          <c:idx val="2"/>
          <c:order val="2"/>
          <c:tx>
            <c:strRef>
              <c:f>'C1.2'!$D$4</c:f>
              <c:strCache>
                <c:ptCount val="1"/>
                <c:pt idx="0">
                  <c:v>Vedovi/e, unione domestica sciolta per decesso</c:v>
                </c:pt>
              </c:strCache>
            </c:strRef>
          </c:tx>
          <c:spPr>
            <a:solidFill>
              <a:srgbClr val="8DC2BC"/>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'C1.2'!$D$7:$D$25</c:f>
              <c:numCache>
                <c:formatCode>#,##0;[Black]#,##0</c:formatCode>
                <c:ptCount val="19"/>
                <c:pt idx="0">
                  <c:v>0</c:v>
                </c:pt>
                <c:pt idx="1">
                  <c:v>0</c:v>
                </c:pt>
                <c:pt idx="2">
                  <c:v>0</c:v>
                </c:pt>
                <c:pt idx="3">
                  <c:v>0</c:v>
                </c:pt>
                <c:pt idx="4">
                  <c:v>0</c:v>
                </c:pt>
                <c:pt idx="5">
                  <c:v>0</c:v>
                </c:pt>
                <c:pt idx="6">
                  <c:v>-1</c:v>
                </c:pt>
                <c:pt idx="7">
                  <c:v>-3</c:v>
                </c:pt>
                <c:pt idx="8">
                  <c:v>-12</c:v>
                </c:pt>
                <c:pt idx="9">
                  <c:v>-35</c:v>
                </c:pt>
                <c:pt idx="10">
                  <c:v>-77</c:v>
                </c:pt>
                <c:pt idx="11">
                  <c:v>-110</c:v>
                </c:pt>
                <c:pt idx="12">
                  <c:v>-205</c:v>
                </c:pt>
                <c:pt idx="13">
                  <c:v>-285</c:v>
                </c:pt>
                <c:pt idx="14">
                  <c:v>-434</c:v>
                </c:pt>
                <c:pt idx="15">
                  <c:v>-674</c:v>
                </c:pt>
                <c:pt idx="16">
                  <c:v>-835</c:v>
                </c:pt>
                <c:pt idx="17">
                  <c:v>-751</c:v>
                </c:pt>
                <c:pt idx="18">
                  <c:v>-507</c:v>
                </c:pt>
              </c:numCache>
            </c:numRef>
          </c:val>
          <c:extLst>
            <c:ext xmlns:c16="http://schemas.microsoft.com/office/drawing/2014/chart" uri="{C3380CC4-5D6E-409C-BE32-E72D297353CC}">
              <c16:uniqueId val="{00000002-0015-470F-88A2-3184FFD938D2}"/>
            </c:ext>
          </c:extLst>
        </c:ser>
        <c:ser>
          <c:idx val="3"/>
          <c:order val="3"/>
          <c:tx>
            <c:strRef>
              <c:f>'C1.2'!$E$4</c:f>
              <c:strCache>
                <c:ptCount val="1"/>
                <c:pt idx="0">
                  <c:v>Divorziati/e, non coniugati/e, unione domestica sciolta giudizialmente</c:v>
                </c:pt>
              </c:strCache>
            </c:strRef>
          </c:tx>
          <c:spPr>
            <a:solidFill>
              <a:srgbClr val="B1599E"/>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'C1.2'!$E$7:$E$25</c:f>
              <c:numCache>
                <c:formatCode>#,##0;[Black]#,##0</c:formatCode>
                <c:ptCount val="19"/>
                <c:pt idx="0">
                  <c:v>0</c:v>
                </c:pt>
                <c:pt idx="1">
                  <c:v>0</c:v>
                </c:pt>
                <c:pt idx="2">
                  <c:v>0</c:v>
                </c:pt>
                <c:pt idx="3">
                  <c:v>0</c:v>
                </c:pt>
                <c:pt idx="4">
                  <c:v>-1</c:v>
                </c:pt>
                <c:pt idx="5">
                  <c:v>-25</c:v>
                </c:pt>
                <c:pt idx="6">
                  <c:v>-129</c:v>
                </c:pt>
                <c:pt idx="7">
                  <c:v>-405</c:v>
                </c:pt>
                <c:pt idx="8">
                  <c:v>-761</c:v>
                </c:pt>
                <c:pt idx="9">
                  <c:v>-1265</c:v>
                </c:pt>
                <c:pt idx="10">
                  <c:v>-1931</c:v>
                </c:pt>
                <c:pt idx="11">
                  <c:v>-2500</c:v>
                </c:pt>
                <c:pt idx="12">
                  <c:v>-2088</c:v>
                </c:pt>
                <c:pt idx="13">
                  <c:v>-1626</c:v>
                </c:pt>
                <c:pt idx="14">
                  <c:v>-1168</c:v>
                </c:pt>
                <c:pt idx="15">
                  <c:v>-882</c:v>
                </c:pt>
                <c:pt idx="16">
                  <c:v>-459</c:v>
                </c:pt>
                <c:pt idx="17">
                  <c:v>-196</c:v>
                </c:pt>
                <c:pt idx="18">
                  <c:v>-59</c:v>
                </c:pt>
              </c:numCache>
            </c:numRef>
          </c:val>
          <c:extLst>
            <c:ext xmlns:c16="http://schemas.microsoft.com/office/drawing/2014/chart" uri="{C3380CC4-5D6E-409C-BE32-E72D297353CC}">
              <c16:uniqueId val="{00000003-0015-470F-88A2-3184FFD938D2}"/>
            </c:ext>
          </c:extLst>
        </c:ser>
        <c:ser>
          <c:idx val="4"/>
          <c:order val="4"/>
          <c:tx>
            <c:strRef>
              <c:f>'C1.2'!$F$3:$F$4</c:f>
              <c:strCache>
                <c:ptCount val="2"/>
                <c:pt idx="0">
                  <c:v>Uomini</c:v>
                </c:pt>
                <c:pt idx="1">
                  <c:v>Senza indicazione</c:v>
                </c:pt>
              </c:strCache>
            </c:strRef>
          </c:tx>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'C1.2'!$F$7:$F$25</c:f>
              <c:numCache>
                <c:formatCode>#,##0;[Black]#,##0</c:formatCode>
                <c:ptCount val="19"/>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-1</c:v>
                </c:pt>
                <c:pt idx="15">
                  <c:v>-1</c:v>
                </c:pt>
                <c:pt idx="16">
                  <c:v>0</c:v>
                </c:pt>
                <c:pt idx="17">
                  <c:v>0</c:v>
                </c:pt>
                <c:pt idx="18">
                  <c:v>0</c:v>
                </c:pt>
              </c:numCache>
            </c:numRef>
          </c:val>
          <c:extLst>
            <c:ext xmlns:c16="http://schemas.microsoft.com/office/drawing/2014/chart" uri="{C3380CC4-5D6E-409C-BE32-E72D297353CC}">
              <c16:uniqueId val="{00000004-0015-470F-88A2-3184FFD938D2}"/>
            </c:ext>
          </c:extLst>
        </c:ser>
        <c:ser>
          <c:idx val="5"/>
          <c:order val="5"/>
          <c:tx>
            <c:strRef>
              <c:f>'C1.2'!$G$4</c:f>
              <c:strCache>
                <c:ptCount val="1"/>
                <c:pt idx="0">
                  <c:v>Celibi/nubili</c:v>
                </c:pt>
              </c:strCache>
            </c:strRef>
          </c:tx>
          <c:spPr>
            <a:solidFill>
              <a:srgbClr val="F6CA35"/>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'C1.2'!$G$7:$G$25</c:f>
              <c:numCache>
                <c:formatCode>#,##0</c:formatCode>
                <c:ptCount val="19"/>
                <c:pt idx="0">
                  <c:v>6387</c:v>
                </c:pt>
                <c:pt idx="1">
                  <c:v>7474</c:v>
                </c:pt>
                <c:pt idx="2">
                  <c:v>8295</c:v>
                </c:pt>
                <c:pt idx="3">
                  <c:v>8246</c:v>
                </c:pt>
                <c:pt idx="4">
                  <c:v>8799</c:v>
                </c:pt>
                <c:pt idx="5">
                  <c:v>7680</c:v>
                </c:pt>
                <c:pt idx="6">
                  <c:v>5559</c:v>
                </c:pt>
                <c:pt idx="7">
                  <c:v>3900</c:v>
                </c:pt>
                <c:pt idx="8">
                  <c:v>3086</c:v>
                </c:pt>
                <c:pt idx="9">
                  <c:v>2803</c:v>
                </c:pt>
                <c:pt idx="10">
                  <c:v>2580</c:v>
                </c:pt>
                <c:pt idx="11">
                  <c:v>2049</c:v>
                </c:pt>
                <c:pt idx="12">
                  <c:v>1498</c:v>
                </c:pt>
                <c:pt idx="13">
                  <c:v>1109</c:v>
                </c:pt>
                <c:pt idx="14">
                  <c:v>913</c:v>
                </c:pt>
                <c:pt idx="15">
                  <c:v>712</c:v>
                </c:pt>
                <c:pt idx="16">
                  <c:v>581</c:v>
                </c:pt>
                <c:pt idx="17">
                  <c:v>420</c:v>
                </c:pt>
                <c:pt idx="18">
                  <c:v>372</c:v>
                </c:pt>
              </c:numCache>
            </c:numRef>
          </c:val>
          <c:extLst>
            <c:ext xmlns:c16="http://schemas.microsoft.com/office/drawing/2014/chart" uri="{C3380CC4-5D6E-409C-BE32-E72D297353CC}">
              <c16:uniqueId val="{00000005-0015-470F-88A2-3184FFD938D2}"/>
            </c:ext>
          </c:extLst>
        </c:ser>
        <c:ser>
          <c:idx val="6"/>
          <c:order val="6"/>
          <c:tx>
            <c:strRef>
              <c:f>'C1.2'!$H$4</c:f>
              <c:strCache>
                <c:ptCount val="1"/>
                <c:pt idx="0">
                  <c:v>Coniugati/e, in unione domestica registrata</c:v>
                </c:pt>
              </c:strCache>
            </c:strRef>
          </c:tx>
          <c:spPr>
            <a:solidFill>
              <a:srgbClr val="5C8FCC"/>
            </a:solidFill>
            <a:ln>
              <a:noFill/>
            </a:ln>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'C1.2'!$H$7:$H$25</c:f>
              <c:numCache>
                <c:formatCode>#,##0</c:formatCode>
                <c:ptCount val="19"/>
                <c:pt idx="0">
                  <c:v>0</c:v>
                </c:pt>
                <c:pt idx="1">
                  <c:v>0</c:v>
                </c:pt>
                <c:pt idx="2">
                  <c:v>0</c:v>
                </c:pt>
                <c:pt idx="3">
                  <c:v>4</c:v>
                </c:pt>
                <c:pt idx="4">
                  <c:v>203</c:v>
                </c:pt>
                <c:pt idx="5">
                  <c:v>1411</c:v>
                </c:pt>
                <c:pt idx="6">
                  <c:v>3764</c:v>
                </c:pt>
                <c:pt idx="7">
                  <c:v>5684</c:v>
                </c:pt>
                <c:pt idx="8">
                  <c:v>7051</c:v>
                </c:pt>
                <c:pt idx="9">
                  <c:v>8205</c:v>
                </c:pt>
                <c:pt idx="10">
                  <c:v>8986</c:v>
                </c:pt>
                <c:pt idx="11">
                  <c:v>9039</c:v>
                </c:pt>
                <c:pt idx="12">
                  <c:v>7377</c:v>
                </c:pt>
                <c:pt idx="13">
                  <c:v>6056</c:v>
                </c:pt>
                <c:pt idx="14">
                  <c:v>5595</c:v>
                </c:pt>
                <c:pt idx="15">
                  <c:v>4711</c:v>
                </c:pt>
                <c:pt idx="16">
                  <c:v>2796</c:v>
                </c:pt>
                <c:pt idx="17">
                  <c:v>1207</c:v>
                </c:pt>
                <c:pt idx="18">
                  <c:v>306</c:v>
                </c:pt>
              </c:numCache>
            </c:numRef>
          </c:val>
          <c:extLst>
            <c:ext xmlns:c16="http://schemas.microsoft.com/office/drawing/2014/chart" uri="{C3380CC4-5D6E-409C-BE32-E72D297353CC}">
              <c16:uniqueId val="{00000006-0015-470F-88A2-3184FFD938D2}"/>
            </c:ext>
          </c:extLst>
        </c:ser>
        <c:ser>
          <c:idx val="7"/>
          <c:order val="7"/>
          <c:tx>
            <c:strRef>
              <c:f>'C1.2'!$I$4</c:f>
              <c:strCache>
                <c:ptCount val="1"/>
                <c:pt idx="0">
                  <c:v>Vedovi/e, unione domestica sciolta per decesso</c:v>
                </c:pt>
              </c:strCache>
            </c:strRef>
          </c:tx>
          <c:spPr>
            <a:solidFill>
              <a:srgbClr val="8DC2BC"/>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'C1.2'!$I$7:$I$25</c:f>
              <c:numCache>
                <c:formatCode>#,##0</c:formatCode>
                <c:ptCount val="19"/>
                <c:pt idx="0">
                  <c:v>0</c:v>
                </c:pt>
                <c:pt idx="1">
                  <c:v>0</c:v>
                </c:pt>
                <c:pt idx="2">
                  <c:v>0</c:v>
                </c:pt>
                <c:pt idx="3">
                  <c:v>0</c:v>
                </c:pt>
                <c:pt idx="4">
                  <c:v>1</c:v>
                </c:pt>
                <c:pt idx="5">
                  <c:v>1</c:v>
                </c:pt>
                <c:pt idx="6">
                  <c:v>7</c:v>
                </c:pt>
                <c:pt idx="7">
                  <c:v>34</c:v>
                </c:pt>
                <c:pt idx="8">
                  <c:v>76</c:v>
                </c:pt>
                <c:pt idx="9">
                  <c:v>185</c:v>
                </c:pt>
                <c:pt idx="10">
                  <c:v>293</c:v>
                </c:pt>
                <c:pt idx="11">
                  <c:v>587</c:v>
                </c:pt>
                <c:pt idx="12">
                  <c:v>845</c:v>
                </c:pt>
                <c:pt idx="13">
                  <c:v>1282</c:v>
                </c:pt>
                <c:pt idx="14">
                  <c:v>1915</c:v>
                </c:pt>
                <c:pt idx="15">
                  <c:v>2833</c:v>
                </c:pt>
                <c:pt idx="16">
                  <c:v>3403</c:v>
                </c:pt>
                <c:pt idx="17">
                  <c:v>3230</c:v>
                </c:pt>
                <c:pt idx="18">
                  <c:v>2760</c:v>
                </c:pt>
              </c:numCache>
            </c:numRef>
          </c:val>
          <c:extLst>
            <c:ext xmlns:c16="http://schemas.microsoft.com/office/drawing/2014/chart" uri="{C3380CC4-5D6E-409C-BE32-E72D297353CC}">
              <c16:uniqueId val="{00000007-0015-470F-88A2-3184FFD938D2}"/>
            </c:ext>
          </c:extLst>
        </c:ser>
        <c:ser>
          <c:idx val="8"/>
          <c:order val="8"/>
          <c:tx>
            <c:strRef>
              <c:f>'C1.2'!$J$4</c:f>
              <c:strCache>
                <c:ptCount val="1"/>
                <c:pt idx="0">
                  <c:v>Divorziati/e, non coniugati/e, unione domestica sciolta giudizialmente</c:v>
                </c:pt>
              </c:strCache>
            </c:strRef>
          </c:tx>
          <c:spPr>
            <a:solidFill>
              <a:srgbClr val="B1599E"/>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'C1.2'!$J$7:$J$25</c:f>
              <c:numCache>
                <c:formatCode>#,##0</c:formatCode>
                <c:ptCount val="19"/>
                <c:pt idx="0">
                  <c:v>0</c:v>
                </c:pt>
                <c:pt idx="1">
                  <c:v>0</c:v>
                </c:pt>
                <c:pt idx="2">
                  <c:v>0</c:v>
                </c:pt>
                <c:pt idx="3">
                  <c:v>0</c:v>
                </c:pt>
                <c:pt idx="4">
                  <c:v>7</c:v>
                </c:pt>
                <c:pt idx="5">
                  <c:v>73</c:v>
                </c:pt>
                <c:pt idx="6">
                  <c:v>293</c:v>
                </c:pt>
                <c:pt idx="7">
                  <c:v>657</c:v>
                </c:pt>
                <c:pt idx="8">
                  <c:v>1192</c:v>
                </c:pt>
                <c:pt idx="9">
                  <c:v>1858</c:v>
                </c:pt>
                <c:pt idx="10">
                  <c:v>2786</c:v>
                </c:pt>
                <c:pt idx="11">
                  <c:v>3211</c:v>
                </c:pt>
                <c:pt idx="12">
                  <c:v>2710</c:v>
                </c:pt>
                <c:pt idx="13">
                  <c:v>2097</c:v>
                </c:pt>
                <c:pt idx="14">
                  <c:v>1648</c:v>
                </c:pt>
                <c:pt idx="15">
                  <c:v>1353</c:v>
                </c:pt>
                <c:pt idx="16">
                  <c:v>860</c:v>
                </c:pt>
                <c:pt idx="17">
                  <c:v>412</c:v>
                </c:pt>
                <c:pt idx="18">
                  <c:v>215</c:v>
                </c:pt>
              </c:numCache>
            </c:numRef>
          </c:val>
          <c:extLst>
            <c:ext xmlns:c16="http://schemas.microsoft.com/office/drawing/2014/chart" uri="{C3380CC4-5D6E-409C-BE32-E72D297353CC}">
              <c16:uniqueId val="{00000008-0015-470F-88A2-3184FFD938D2}"/>
            </c:ext>
          </c:extLst>
        </c:ser>
        <c:ser>
          <c:idx val="9"/>
          <c:order val="9"/>
          <c:tx>
            <c:strRef>
              <c:f>'C1.2'!$K$4</c:f>
              <c:strCache>
                <c:ptCount val="1"/>
                <c:pt idx="0">
                  <c:v>Senza indicazione</c:v>
                </c:pt>
              </c:strCache>
            </c:strRef>
          </c:tx>
          <c:spPr>
            <a:solidFill>
              <a:srgbClr val="60B565"/>
            </a:solidFill>
          </c:spPr>
          <c:invertIfNegative val="0"/>
          <c:cat>
            <c:strRef>
              <c:f>'C1.2'!$A$7:$A$25</c:f>
              <c:strCache>
                <c:ptCount val="19"/>
                <c:pt idx="0">
                  <c:v>da 0 a 4</c:v>
                </c:pt>
                <c:pt idx="1">
                  <c:v>da 5 a 9</c:v>
                </c:pt>
                <c:pt idx="2">
                  <c:v>da 10 a 14</c:v>
                </c:pt>
                <c:pt idx="3">
                  <c:v>da 15 a 19</c:v>
                </c:pt>
                <c:pt idx="4">
                  <c:v>da 20 a 24</c:v>
                </c:pt>
                <c:pt idx="5">
                  <c:v>da 25 a 29</c:v>
                </c:pt>
                <c:pt idx="6">
                  <c:v>da 30 a 34</c:v>
                </c:pt>
                <c:pt idx="7">
                  <c:v>da 35 a 39</c:v>
                </c:pt>
                <c:pt idx="8">
                  <c:v>da 40 a 44</c:v>
                </c:pt>
                <c:pt idx="9">
                  <c:v>da 45 a 49</c:v>
                </c:pt>
                <c:pt idx="10">
                  <c:v>da 50 a 54</c:v>
                </c:pt>
                <c:pt idx="11">
                  <c:v>da 55 a 59</c:v>
                </c:pt>
                <c:pt idx="12">
                  <c:v>da 60 a 64</c:v>
                </c:pt>
                <c:pt idx="13">
                  <c:v>da 65 a 69</c:v>
                </c:pt>
                <c:pt idx="14">
                  <c:v>da 70 a 74</c:v>
                </c:pt>
                <c:pt idx="15">
                  <c:v>da 75 a 79</c:v>
                </c:pt>
                <c:pt idx="16">
                  <c:v>da 80 a 84</c:v>
                </c:pt>
                <c:pt idx="17">
                  <c:v>da 85 a 89</c:v>
                </c:pt>
                <c:pt idx="18">
                  <c:v>90 e più</c:v>
                </c:pt>
              </c:strCache>
            </c:strRef>
          </c:cat>
          <c:val>
            <c:numRef>
              <c:f>'C1.2'!$K$7:$K$25</c:f>
              <c:numCache>
                <c:formatCode>#,##0</c:formatCode>
                <c:ptCount val="19"/>
                <c:pt idx="0">
                  <c:v>0</c:v>
                </c:pt>
                <c:pt idx="1">
                  <c:v>0</c:v>
                </c:pt>
                <c:pt idx="2">
                  <c:v>1</c:v>
                </c:pt>
                <c:pt idx="3">
                  <c:v>1</c:v>
                </c:pt>
                <c:pt idx="4">
                  <c:v>0</c:v>
                </c:pt>
                <c:pt idx="5">
                  <c:v>0</c:v>
                </c:pt>
                <c:pt idx="6">
                  <c:v>0</c:v>
                </c:pt>
                <c:pt idx="7">
                  <c:v>0</c:v>
                </c:pt>
                <c:pt idx="8">
                  <c:v>0</c:v>
                </c:pt>
                <c:pt idx="9">
                  <c:v>1</c:v>
                </c:pt>
                <c:pt idx="10">
                  <c:v>1</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9-0015-470F-88A2-3184FFD938D2}"/>
            </c:ext>
          </c:extLst>
        </c:ser>
        <c:dLbls>
          <c:showLegendKey val="0"/>
          <c:showVal val="0"/>
          <c:showCatName val="0"/>
          <c:showSerName val="0"/>
          <c:showPercent val="0"/>
          <c:showBubbleSize val="0"/>
        </c:dLbls>
        <c:gapWidth val="18"/>
        <c:overlap val="100"/>
        <c:axId val="133366144"/>
        <c:axId val="133368064"/>
      </c:barChart>
      <c:catAx>
        <c:axId val="133366144"/>
        <c:scaling>
          <c:orientation val="minMax"/>
        </c:scaling>
        <c:delete val="0"/>
        <c:axPos val="l"/>
        <c:numFmt formatCode="General" sourceLinked="0"/>
        <c:majorTickMark val="out"/>
        <c:minorTickMark val="none"/>
        <c:tickLblPos val="low"/>
        <c:crossAx val="133368064"/>
        <c:crosses val="autoZero"/>
        <c:auto val="1"/>
        <c:lblAlgn val="ctr"/>
        <c:lblOffset val="100"/>
        <c:noMultiLvlLbl val="0"/>
      </c:catAx>
      <c:valAx>
        <c:axId val="133368064"/>
        <c:scaling>
          <c:orientation val="minMax"/>
        </c:scaling>
        <c:delete val="0"/>
        <c:axPos val="b"/>
        <c:majorGridlines/>
        <c:numFmt formatCode="#,##0;[Black]#,##0" sourceLinked="0"/>
        <c:majorTickMark val="out"/>
        <c:minorTickMark val="none"/>
        <c:tickLblPos val="nextTo"/>
        <c:crossAx val="133366144"/>
        <c:crosses val="autoZero"/>
        <c:crossBetween val="between"/>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23375930357097049"/>
          <c:y val="0.76985474494222783"/>
          <c:w val="0.76390098823656061"/>
          <c:h val="0.12967563306488991"/>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r>
              <a:rPr lang="it-CH" sz="1100" b="1"/>
              <a:t>Opinioni espresse sulla migliore ripartizione del lavoro remunerato per le coppie con figli: tre opzioni maggiormente scelte (in %), secondo il sesso e la classe d’età, in Ticino, nel 2018</a:t>
            </a:r>
          </a:p>
        </c:rich>
      </c:tx>
      <c:layout>
        <c:manualLayout>
          <c:xMode val="edge"/>
          <c:yMode val="edge"/>
          <c:x val="4.1580041580041187E-4"/>
          <c:y val="2.7720021669635836E-3"/>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4.2687642215201271E-2"/>
          <c:y val="0.1413574324871599"/>
          <c:w val="0.94206634253878352"/>
          <c:h val="0.57469869209516655"/>
        </c:manualLayout>
      </c:layout>
      <c:barChart>
        <c:barDir val="col"/>
        <c:grouping val="clustered"/>
        <c:varyColors val="0"/>
        <c:ser>
          <c:idx val="0"/>
          <c:order val="0"/>
          <c:tx>
            <c:strRef>
              <c:f>'C6.3'!$A$6</c:f>
              <c:strCache>
                <c:ptCount val="1"/>
                <c:pt idx="0">
                  <c:v>La madre resta a casa e il padre lavora a tempo pieno</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'C6.3'!$B$3:$F$3</c:f>
              <c:strCache>
                <c:ptCount val="3"/>
                <c:pt idx="0">
                  <c:v>Sesso</c:v>
                </c:pt>
                <c:pt idx="2">
                  <c:v>Classe d'età</c:v>
                </c:pt>
              </c:strCache>
            </c:strRef>
          </c:cat>
          <c:val>
            <c:numRef>
              <c:f>'C6.3'!$B$6:$F$6</c:f>
              <c:numCache>
                <c:formatCode>0.0</c:formatCode>
                <c:ptCount val="5"/>
                <c:pt idx="0">
                  <c:v>32.068411875443815</c:v>
                </c:pt>
                <c:pt idx="1">
                  <c:v>24.132531797962571</c:v>
                </c:pt>
                <c:pt idx="2">
                  <c:v>20.368225794069613</c:v>
                </c:pt>
                <c:pt idx="3">
                  <c:v>27.733360541914028</c:v>
                </c:pt>
                <c:pt idx="4">
                  <c:v>37.216663538308936</c:v>
                </c:pt>
              </c:numCache>
            </c:numRef>
          </c:val>
          <c:extLst>
            <c:ext xmlns:c16="http://schemas.microsoft.com/office/drawing/2014/chart" uri="{C3380CC4-5D6E-409C-BE32-E72D297353CC}">
              <c16:uniqueId val="{00000000-426F-45E8-BD96-8B2453C92ECB}"/>
            </c:ext>
          </c:extLst>
        </c:ser>
        <c:ser>
          <c:idx val="1"/>
          <c:order val="1"/>
          <c:tx>
            <c:strRef>
              <c:f>'C6.3'!$A$7</c:f>
              <c:strCache>
                <c:ptCount val="1"/>
                <c:pt idx="0">
                  <c:v>La madre lavora a tempo parziale e il padre lavora a tempo pieno</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'C6.3'!$B$3:$F$3</c:f>
              <c:strCache>
                <c:ptCount val="3"/>
                <c:pt idx="0">
                  <c:v>Sesso</c:v>
                </c:pt>
                <c:pt idx="2">
                  <c:v>Classe d'età</c:v>
                </c:pt>
              </c:strCache>
            </c:strRef>
          </c:cat>
          <c:val>
            <c:numRef>
              <c:f>'C6.3'!$B$7:$F$7</c:f>
              <c:numCache>
                <c:formatCode>0.0</c:formatCode>
                <c:ptCount val="5"/>
                <c:pt idx="0">
                  <c:v>39.741358612106609</c:v>
                </c:pt>
                <c:pt idx="1">
                  <c:v>45.694570805783968</c:v>
                </c:pt>
                <c:pt idx="2">
                  <c:v>42.559329933719368</c:v>
                </c:pt>
                <c:pt idx="3">
                  <c:v>43.139830557247137</c:v>
                </c:pt>
                <c:pt idx="4">
                  <c:v>41.825217463425481</c:v>
                </c:pt>
              </c:numCache>
            </c:numRef>
          </c:val>
          <c:extLst>
            <c:ext xmlns:c16="http://schemas.microsoft.com/office/drawing/2014/chart" uri="{C3380CC4-5D6E-409C-BE32-E72D297353CC}">
              <c16:uniqueId val="{00000001-426F-45E8-BD96-8B2453C92ECB}"/>
            </c:ext>
          </c:extLst>
        </c:ser>
        <c:ser>
          <c:idx val="2"/>
          <c:order val="2"/>
          <c:tx>
            <c:strRef>
              <c:f>'C6.3'!$A$8</c:f>
              <c:strCache>
                <c:ptCount val="1"/>
                <c:pt idx="0">
                  <c:v>La madre e il padre lavorano a tempo parziale</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'C6.3'!$B$3:$F$3</c:f>
              <c:strCache>
                <c:ptCount val="3"/>
                <c:pt idx="0">
                  <c:v>Sesso</c:v>
                </c:pt>
                <c:pt idx="2">
                  <c:v>Classe d'età</c:v>
                </c:pt>
              </c:strCache>
            </c:strRef>
          </c:cat>
          <c:val>
            <c:numRef>
              <c:f>'C6.3'!$B$8:$F$8</c:f>
              <c:numCache>
                <c:formatCode>0.0</c:formatCode>
                <c:ptCount val="5"/>
                <c:pt idx="0">
                  <c:v>21.479920622702576</c:v>
                </c:pt>
                <c:pt idx="1">
                  <c:v>26.781229886657236</c:v>
                </c:pt>
                <c:pt idx="2">
                  <c:v>31.305079465346324</c:v>
                </c:pt>
                <c:pt idx="3">
                  <c:v>24.41273715458777</c:v>
                </c:pt>
                <c:pt idx="4" formatCode="\(0.0\)">
                  <c:v>15.715531454562701</c:v>
                </c:pt>
              </c:numCache>
            </c:numRef>
          </c:val>
          <c:extLst>
            <c:ext xmlns:c16="http://schemas.microsoft.com/office/drawing/2014/chart" uri="{C3380CC4-5D6E-409C-BE32-E72D297353CC}">
              <c16:uniqueId val="{00000002-426F-45E8-BD96-8B2453C92ECB}"/>
            </c:ext>
          </c:extLst>
        </c:ser>
        <c:dLbls>
          <c:showLegendKey val="0"/>
          <c:showVal val="0"/>
          <c:showCatName val="0"/>
          <c:showSerName val="0"/>
          <c:showPercent val="0"/>
          <c:showBubbleSize val="0"/>
        </c:dLbls>
        <c:gapWidth val="219"/>
        <c:overlap val="-27"/>
        <c:axId val="427982768"/>
        <c:axId val="427988672"/>
      </c:barChart>
      <c:catAx>
        <c:axId val="42798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427988672"/>
        <c:crosses val="autoZero"/>
        <c:auto val="1"/>
        <c:lblAlgn val="ctr"/>
        <c:lblOffset val="100"/>
        <c:noMultiLvlLbl val="0"/>
      </c:catAx>
      <c:valAx>
        <c:axId val="427988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427982768"/>
        <c:crosses val="autoZero"/>
        <c:crossBetween val="between"/>
      </c:valAx>
      <c:spPr>
        <a:noFill/>
        <a:ln>
          <a:noFill/>
        </a:ln>
        <a:effectLst/>
      </c:spPr>
    </c:plotArea>
    <c:legend>
      <c:legendPos val="b"/>
      <c:layout>
        <c:manualLayout>
          <c:xMode val="edge"/>
          <c:yMode val="edge"/>
          <c:x val="1.0389553696640203E-4"/>
          <c:y val="0.76964836606842346"/>
          <c:w val="0.3663894663894664"/>
          <c:h val="0.169367586258377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Economie domestiche: coppie (in %), secondo la presenza/la classe d’età dei figli e il modello occupazionale della coppia, in Ticino, nel 2022*</a:t>
            </a:r>
          </a:p>
        </c:rich>
      </c:tx>
      <c:layout>
        <c:manualLayout>
          <c:xMode val="edge"/>
          <c:yMode val="edge"/>
          <c:x val="5.1977074671800201E-4"/>
          <c:y val="2.1052625762501515E-2"/>
        </c:manualLayout>
      </c:layout>
      <c:overlay val="0"/>
    </c:title>
    <c:autoTitleDeleted val="0"/>
    <c:plotArea>
      <c:layout>
        <c:manualLayout>
          <c:layoutTarget val="inner"/>
          <c:xMode val="edge"/>
          <c:yMode val="edge"/>
          <c:x val="0.2087437679368746"/>
          <c:y val="0.16733328941383482"/>
          <c:w val="0.74959567779433001"/>
          <c:h val="0.46844156561303352"/>
        </c:manualLayout>
      </c:layout>
      <c:barChart>
        <c:barDir val="bar"/>
        <c:grouping val="stacked"/>
        <c:varyColors val="0"/>
        <c:ser>
          <c:idx val="0"/>
          <c:order val="0"/>
          <c:tx>
            <c:strRef>
              <c:f>'C6.4'!$A$6</c:f>
              <c:strCache>
                <c:ptCount val="1"/>
                <c:pt idx="0">
                  <c:v>Donna non occupata, uomo occupato a tempo pieno</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'C6.4'!$B$3:$E$3</c:f>
              <c:strCache>
                <c:ptCount val="4"/>
                <c:pt idx="0">
                  <c:v>Nessun figlio</c:v>
                </c:pt>
                <c:pt idx="1">
                  <c:v>Figlio più giovane 0-5 anni</c:v>
                </c:pt>
                <c:pt idx="2">
                  <c:v>Figlio più giovane 6-14 anni</c:v>
                </c:pt>
                <c:pt idx="3">
                  <c:v>Figlio più giovane 15-24 anni</c:v>
                </c:pt>
              </c:strCache>
            </c:strRef>
          </c:cat>
          <c:val>
            <c:numRef>
              <c:f>'C6.4'!$B$6:$E$6</c:f>
              <c:numCache>
                <c:formatCode>###0.0</c:formatCode>
                <c:ptCount val="4"/>
                <c:pt idx="0">
                  <c:v>11.217524154822398</c:v>
                </c:pt>
                <c:pt idx="1">
                  <c:v>28.561224046565687</c:v>
                </c:pt>
                <c:pt idx="2">
                  <c:v>24.767531356660715</c:v>
                </c:pt>
                <c:pt idx="3">
                  <c:v>25.86237195392</c:v>
                </c:pt>
              </c:numCache>
            </c:numRef>
          </c:val>
          <c:extLst>
            <c:ext xmlns:c16="http://schemas.microsoft.com/office/drawing/2014/chart" uri="{C3380CC4-5D6E-409C-BE32-E72D297353CC}">
              <c16:uniqueId val="{00000000-C010-455F-AFB9-875A826BF46B}"/>
            </c:ext>
          </c:extLst>
        </c:ser>
        <c:ser>
          <c:idx val="1"/>
          <c:order val="1"/>
          <c:tx>
            <c:strRef>
              <c:f>'C6.4'!$A$7</c:f>
              <c:strCache>
                <c:ptCount val="1"/>
                <c:pt idx="0">
                  <c:v>Donna occupata a tempo parziale, uomo occupato a tempo pieno</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'C6.4'!$B$3:$E$3</c:f>
              <c:strCache>
                <c:ptCount val="4"/>
                <c:pt idx="0">
                  <c:v>Nessun figlio</c:v>
                </c:pt>
                <c:pt idx="1">
                  <c:v>Figlio più giovane 0-5 anni</c:v>
                </c:pt>
                <c:pt idx="2">
                  <c:v>Figlio più giovane 6-14 anni</c:v>
                </c:pt>
                <c:pt idx="3">
                  <c:v>Figlio più giovane 15-24 anni</c:v>
                </c:pt>
              </c:strCache>
            </c:strRef>
          </c:cat>
          <c:val>
            <c:numRef>
              <c:f>'C6.4'!$B$7:$E$7</c:f>
              <c:numCache>
                <c:formatCode>###0.0</c:formatCode>
                <c:ptCount val="4"/>
                <c:pt idx="0">
                  <c:v>22.74338586179049</c:v>
                </c:pt>
                <c:pt idx="1">
                  <c:v>42.315019763801907</c:v>
                </c:pt>
                <c:pt idx="2">
                  <c:v>42.674571572636985</c:v>
                </c:pt>
                <c:pt idx="3">
                  <c:v>31.479177326095193</c:v>
                </c:pt>
              </c:numCache>
            </c:numRef>
          </c:val>
          <c:extLst>
            <c:ext xmlns:c16="http://schemas.microsoft.com/office/drawing/2014/chart" uri="{C3380CC4-5D6E-409C-BE32-E72D297353CC}">
              <c16:uniqueId val="{00000001-C010-455F-AFB9-875A826BF46B}"/>
            </c:ext>
          </c:extLst>
        </c:ser>
        <c:ser>
          <c:idx val="2"/>
          <c:order val="2"/>
          <c:tx>
            <c:strRef>
              <c:f>'C6.4'!$A$8</c:f>
              <c:strCache>
                <c:ptCount val="1"/>
                <c:pt idx="0">
                  <c:v>Donna e uomo occupati a tempo pieno</c:v>
                </c:pt>
              </c:strCache>
            </c:strRef>
          </c:tx>
          <c:spPr>
            <a:solidFill>
              <a:srgbClr val="8DC2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'C6.4'!$B$3:$E$3</c:f>
              <c:strCache>
                <c:ptCount val="4"/>
                <c:pt idx="0">
                  <c:v>Nessun figlio</c:v>
                </c:pt>
                <c:pt idx="1">
                  <c:v>Figlio più giovane 0-5 anni</c:v>
                </c:pt>
                <c:pt idx="2">
                  <c:v>Figlio più giovane 6-14 anni</c:v>
                </c:pt>
                <c:pt idx="3">
                  <c:v>Figlio più giovane 15-24 anni</c:v>
                </c:pt>
              </c:strCache>
            </c:strRef>
          </c:cat>
          <c:val>
            <c:numRef>
              <c:f>'C6.4'!$B$8:$E$8</c:f>
              <c:numCache>
                <c:formatCode>###0.0</c:formatCode>
                <c:ptCount val="4"/>
                <c:pt idx="0">
                  <c:v>51.063858696241013</c:v>
                </c:pt>
                <c:pt idx="1">
                  <c:v>15.091885519915186</c:v>
                </c:pt>
                <c:pt idx="2">
                  <c:v>16.717782442997848</c:v>
                </c:pt>
                <c:pt idx="3">
                  <c:v>18.857428595182959</c:v>
                </c:pt>
              </c:numCache>
            </c:numRef>
          </c:val>
          <c:extLst>
            <c:ext xmlns:c16="http://schemas.microsoft.com/office/drawing/2014/chart" uri="{C3380CC4-5D6E-409C-BE32-E72D297353CC}">
              <c16:uniqueId val="{00000002-C010-455F-AFB9-875A826BF46B}"/>
            </c:ext>
          </c:extLst>
        </c:ser>
        <c:ser>
          <c:idx val="3"/>
          <c:order val="3"/>
          <c:tx>
            <c:strRef>
              <c:f>'C6.4'!$A$9</c:f>
              <c:strCache>
                <c:ptCount val="1"/>
                <c:pt idx="0">
                  <c:v>Donna e uomo occupati a tempo parziale</c:v>
                </c:pt>
              </c:strCache>
            </c:strRef>
          </c:tx>
          <c:spPr>
            <a:solidFill>
              <a:srgbClr val="B1599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'C6.4'!$B$3:$E$3</c:f>
              <c:strCache>
                <c:ptCount val="4"/>
                <c:pt idx="0">
                  <c:v>Nessun figlio</c:v>
                </c:pt>
                <c:pt idx="1">
                  <c:v>Figlio più giovane 0-5 anni</c:v>
                </c:pt>
                <c:pt idx="2">
                  <c:v>Figlio più giovane 6-14 anni</c:v>
                </c:pt>
                <c:pt idx="3">
                  <c:v>Figlio più giovane 15-24 anni</c:v>
                </c:pt>
              </c:strCache>
            </c:strRef>
          </c:cat>
          <c:val>
            <c:numRef>
              <c:f>'C6.4'!$B$9:$E$9</c:f>
              <c:numCache>
                <c:formatCode>###0.0</c:formatCode>
                <c:ptCount val="4"/>
                <c:pt idx="0" formatCode="\(#,##0.0\)">
                  <c:v>2.6426420686946797</c:v>
                </c:pt>
                <c:pt idx="1">
                  <c:v>4.1918898157570359</c:v>
                </c:pt>
                <c:pt idx="2" formatCode="\(#,##0.0\)">
                  <c:v>3.6386312177870463</c:v>
                </c:pt>
                <c:pt idx="3">
                  <c:v>2.8124864717915372</c:v>
                </c:pt>
              </c:numCache>
            </c:numRef>
          </c:val>
          <c:extLst>
            <c:ext xmlns:c16="http://schemas.microsoft.com/office/drawing/2014/chart" uri="{C3380CC4-5D6E-409C-BE32-E72D297353CC}">
              <c16:uniqueId val="{00000003-C010-455F-AFB9-875A826BF46B}"/>
            </c:ext>
          </c:extLst>
        </c:ser>
        <c:ser>
          <c:idx val="4"/>
          <c:order val="4"/>
          <c:tx>
            <c:strRef>
              <c:f>'C6.4'!$A$10</c:f>
              <c:strCache>
                <c:ptCount val="1"/>
                <c:pt idx="0">
                  <c:v>Altra combinazione</c:v>
                </c:pt>
              </c:strCache>
            </c:strRef>
          </c:tx>
          <c:spPr>
            <a:solidFill>
              <a:srgbClr val="60B56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'C6.4'!$B$3:$E$3</c:f>
              <c:strCache>
                <c:ptCount val="4"/>
                <c:pt idx="0">
                  <c:v>Nessun figlio</c:v>
                </c:pt>
                <c:pt idx="1">
                  <c:v>Figlio più giovane 0-5 anni</c:v>
                </c:pt>
                <c:pt idx="2">
                  <c:v>Figlio più giovane 6-14 anni</c:v>
                </c:pt>
                <c:pt idx="3">
                  <c:v>Figlio più giovane 15-24 anni</c:v>
                </c:pt>
              </c:strCache>
            </c:strRef>
          </c:cat>
          <c:val>
            <c:numRef>
              <c:f>'C6.4'!$B$10:$E$10</c:f>
              <c:numCache>
                <c:formatCode>###0.0</c:formatCode>
                <c:ptCount val="4"/>
                <c:pt idx="0">
                  <c:v>12.332589218451357</c:v>
                </c:pt>
                <c:pt idx="1">
                  <c:v>9.8399808539602969</c:v>
                </c:pt>
                <c:pt idx="2">
                  <c:v>12.032608196219241</c:v>
                </c:pt>
                <c:pt idx="3">
                  <c:v>20.940834222420531</c:v>
                </c:pt>
              </c:numCache>
            </c:numRef>
          </c:val>
          <c:extLst>
            <c:ext xmlns:c16="http://schemas.microsoft.com/office/drawing/2014/chart" uri="{C3380CC4-5D6E-409C-BE32-E72D297353CC}">
              <c16:uniqueId val="{00000004-C010-455F-AFB9-875A826BF46B}"/>
            </c:ext>
          </c:extLst>
        </c:ser>
        <c:dLbls>
          <c:showLegendKey val="0"/>
          <c:showVal val="0"/>
          <c:showCatName val="0"/>
          <c:showSerName val="0"/>
          <c:showPercent val="0"/>
          <c:showBubbleSize val="0"/>
        </c:dLbls>
        <c:gapWidth val="48"/>
        <c:overlap val="100"/>
        <c:axId val="70845184"/>
        <c:axId val="70846720"/>
      </c:barChart>
      <c:catAx>
        <c:axId val="70845184"/>
        <c:scaling>
          <c:orientation val="minMax"/>
        </c:scaling>
        <c:delete val="0"/>
        <c:axPos val="l"/>
        <c:numFmt formatCode="General" sourceLinked="0"/>
        <c:majorTickMark val="out"/>
        <c:minorTickMark val="none"/>
        <c:tickLblPos val="nextTo"/>
        <c:crossAx val="70846720"/>
        <c:crosses val="autoZero"/>
        <c:auto val="1"/>
        <c:lblAlgn val="ctr"/>
        <c:lblOffset val="100"/>
        <c:noMultiLvlLbl val="0"/>
      </c:catAx>
      <c:valAx>
        <c:axId val="70846720"/>
        <c:scaling>
          <c:orientation val="minMax"/>
          <c:max val="100"/>
        </c:scaling>
        <c:delete val="0"/>
        <c:axPos val="b"/>
        <c:majorGridlines/>
        <c:numFmt formatCode="###0.0" sourceLinked="1"/>
        <c:majorTickMark val="out"/>
        <c:minorTickMark val="none"/>
        <c:tickLblPos val="nextTo"/>
        <c:crossAx val="70845184"/>
        <c:crosses val="autoZero"/>
        <c:crossBetween val="between"/>
      </c:valAx>
    </c:plotArea>
    <c:legend>
      <c:legendPos val="b"/>
      <c:layout>
        <c:manualLayout>
          <c:xMode val="edge"/>
          <c:yMode val="edge"/>
          <c:x val="3.3962548735611762E-4"/>
          <c:y val="0.72420362813656747"/>
          <c:w val="0.46467520439514121"/>
          <c:h val="0.1971054704240482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it-CH" sz="1200" b="1"/>
              <a:t>Economie domestiche di coppie con figli (in %), secondo la classe d’età dei figli e il modello occupazionale della coppia, in Ticino, nel 2000 e nel 2022*</a:t>
            </a:r>
          </a:p>
        </c:rich>
      </c:tx>
      <c:layout>
        <c:manualLayout>
          <c:xMode val="edge"/>
          <c:yMode val="edge"/>
          <c:x val="8.9399196132241481E-4"/>
          <c:y val="3.5460992907801418E-3"/>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9.2825700567905192E-2"/>
          <c:y val="0.15041952707856598"/>
          <c:w val="0.86953824171914151"/>
          <c:h val="0.46179027724556743"/>
        </c:manualLayout>
      </c:layout>
      <c:barChart>
        <c:barDir val="bar"/>
        <c:grouping val="stacked"/>
        <c:varyColors val="0"/>
        <c:ser>
          <c:idx val="0"/>
          <c:order val="0"/>
          <c:tx>
            <c:strRef>
              <c:f>'C6.5'!$A$6</c:f>
              <c:strCache>
                <c:ptCount val="1"/>
                <c:pt idx="0">
                  <c:v>Uomo occupato a tempo pieno, donna non occupata</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'C6.5'!$B$3:$E$4</c:f>
              <c:multiLvlStrCache>
                <c:ptCount val="4"/>
                <c:lvl>
                  <c:pt idx="0">
                    <c:v>2022</c:v>
                  </c:pt>
                  <c:pt idx="1">
                    <c:v>2000</c:v>
                  </c:pt>
                  <c:pt idx="2">
                    <c:v>2022</c:v>
                  </c:pt>
                  <c:pt idx="3">
                    <c:v>2000</c:v>
                  </c:pt>
                </c:lvl>
                <c:lvl>
                  <c:pt idx="0">
                    <c:v>Il più giovane   6-14 anni</c:v>
                  </c:pt>
                  <c:pt idx="2">
                    <c:v>Il più giovane  0-5 anni</c:v>
                  </c:pt>
                </c:lvl>
              </c:multiLvlStrCache>
            </c:multiLvlStrRef>
          </c:cat>
          <c:val>
            <c:numRef>
              <c:f>'C6.5'!$B$6:$E$6</c:f>
              <c:numCache>
                <c:formatCode>0.0</c:formatCode>
                <c:ptCount val="4"/>
                <c:pt idx="0">
                  <c:v>24.767531356660715</c:v>
                </c:pt>
                <c:pt idx="1">
                  <c:v>37.799999999999997</c:v>
                </c:pt>
                <c:pt idx="2">
                  <c:v>28.561224046565687</c:v>
                </c:pt>
                <c:pt idx="3">
                  <c:v>45</c:v>
                </c:pt>
              </c:numCache>
            </c:numRef>
          </c:val>
          <c:extLst>
            <c:ext xmlns:c16="http://schemas.microsoft.com/office/drawing/2014/chart" uri="{C3380CC4-5D6E-409C-BE32-E72D297353CC}">
              <c16:uniqueId val="{00000000-D112-4F92-B158-3874CC46E6A6}"/>
            </c:ext>
          </c:extLst>
        </c:ser>
        <c:ser>
          <c:idx val="1"/>
          <c:order val="1"/>
          <c:tx>
            <c:strRef>
              <c:f>'C6.5'!$A$7</c:f>
              <c:strCache>
                <c:ptCount val="1"/>
                <c:pt idx="0">
                  <c:v>Uomo occupato a tempo pieno, donna occupata a tempo parziale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'C6.5'!$B$3:$E$4</c:f>
              <c:multiLvlStrCache>
                <c:ptCount val="4"/>
                <c:lvl>
                  <c:pt idx="0">
                    <c:v>2022</c:v>
                  </c:pt>
                  <c:pt idx="1">
                    <c:v>2000</c:v>
                  </c:pt>
                  <c:pt idx="2">
                    <c:v>2022</c:v>
                  </c:pt>
                  <c:pt idx="3">
                    <c:v>2000</c:v>
                  </c:pt>
                </c:lvl>
                <c:lvl>
                  <c:pt idx="0">
                    <c:v>Il più giovane   6-14 anni</c:v>
                  </c:pt>
                  <c:pt idx="2">
                    <c:v>Il più giovane  0-5 anni</c:v>
                  </c:pt>
                </c:lvl>
              </c:multiLvlStrCache>
            </c:multiLvlStrRef>
          </c:cat>
          <c:val>
            <c:numRef>
              <c:f>'C6.5'!$B$7:$E$7</c:f>
              <c:numCache>
                <c:formatCode>0.0</c:formatCode>
                <c:ptCount val="4"/>
                <c:pt idx="0">
                  <c:v>42.674571572636985</c:v>
                </c:pt>
                <c:pt idx="1">
                  <c:v>32.200000000000003</c:v>
                </c:pt>
                <c:pt idx="2">
                  <c:v>42.315019763801907</c:v>
                </c:pt>
                <c:pt idx="3">
                  <c:v>27.3</c:v>
                </c:pt>
              </c:numCache>
            </c:numRef>
          </c:val>
          <c:extLst>
            <c:ext xmlns:c16="http://schemas.microsoft.com/office/drawing/2014/chart" uri="{C3380CC4-5D6E-409C-BE32-E72D297353CC}">
              <c16:uniqueId val="{00000001-D112-4F92-B158-3874CC46E6A6}"/>
            </c:ext>
          </c:extLst>
        </c:ser>
        <c:ser>
          <c:idx val="2"/>
          <c:order val="2"/>
          <c:tx>
            <c:strRef>
              <c:f>'C6.5'!$A$8</c:f>
              <c:strCache>
                <c:ptCount val="1"/>
                <c:pt idx="0">
                  <c:v>Entrambi occupati a tempo pieno</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'C6.5'!$B$3:$E$4</c:f>
              <c:multiLvlStrCache>
                <c:ptCount val="4"/>
                <c:lvl>
                  <c:pt idx="0">
                    <c:v>2022</c:v>
                  </c:pt>
                  <c:pt idx="1">
                    <c:v>2000</c:v>
                  </c:pt>
                  <c:pt idx="2">
                    <c:v>2022</c:v>
                  </c:pt>
                  <c:pt idx="3">
                    <c:v>2000</c:v>
                  </c:pt>
                </c:lvl>
                <c:lvl>
                  <c:pt idx="0">
                    <c:v>Il più giovane   6-14 anni</c:v>
                  </c:pt>
                  <c:pt idx="2">
                    <c:v>Il più giovane  0-5 anni</c:v>
                  </c:pt>
                </c:lvl>
              </c:multiLvlStrCache>
            </c:multiLvlStrRef>
          </c:cat>
          <c:val>
            <c:numRef>
              <c:f>'C6.5'!$B$8:$E$8</c:f>
              <c:numCache>
                <c:formatCode>0.0</c:formatCode>
                <c:ptCount val="4"/>
                <c:pt idx="0">
                  <c:v>16.717782442997848</c:v>
                </c:pt>
                <c:pt idx="1">
                  <c:v>12.4</c:v>
                </c:pt>
                <c:pt idx="2">
                  <c:v>15.091885519915186</c:v>
                </c:pt>
                <c:pt idx="3">
                  <c:v>10.7</c:v>
                </c:pt>
              </c:numCache>
            </c:numRef>
          </c:val>
          <c:extLst>
            <c:ext xmlns:c16="http://schemas.microsoft.com/office/drawing/2014/chart" uri="{C3380CC4-5D6E-409C-BE32-E72D297353CC}">
              <c16:uniqueId val="{00000002-D112-4F92-B158-3874CC46E6A6}"/>
            </c:ext>
          </c:extLst>
        </c:ser>
        <c:ser>
          <c:idx val="3"/>
          <c:order val="3"/>
          <c:tx>
            <c:strRef>
              <c:f>'C6.5'!$A$9</c:f>
              <c:strCache>
                <c:ptCount val="1"/>
                <c:pt idx="0">
                  <c:v>Entrambi occupati a tempo parziale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'C6.5'!$B$3:$E$4</c:f>
              <c:multiLvlStrCache>
                <c:ptCount val="4"/>
                <c:lvl>
                  <c:pt idx="0">
                    <c:v>2022</c:v>
                  </c:pt>
                  <c:pt idx="1">
                    <c:v>2000</c:v>
                  </c:pt>
                  <c:pt idx="2">
                    <c:v>2022</c:v>
                  </c:pt>
                  <c:pt idx="3">
                    <c:v>2000</c:v>
                  </c:pt>
                </c:lvl>
                <c:lvl>
                  <c:pt idx="0">
                    <c:v>Il più giovane   6-14 anni</c:v>
                  </c:pt>
                  <c:pt idx="2">
                    <c:v>Il più giovane  0-5 anni</c:v>
                  </c:pt>
                </c:lvl>
              </c:multiLvlStrCache>
            </c:multiLvlStrRef>
          </c:cat>
          <c:val>
            <c:numRef>
              <c:f>'C6.5'!$B$9:$E$9</c:f>
              <c:numCache>
                <c:formatCode>0.0</c:formatCode>
                <c:ptCount val="4"/>
                <c:pt idx="0">
                  <c:v>3.6386312177870463</c:v>
                </c:pt>
                <c:pt idx="1">
                  <c:v>2.1</c:v>
                </c:pt>
                <c:pt idx="2">
                  <c:v>4.1918898157570359</c:v>
                </c:pt>
                <c:pt idx="3">
                  <c:v>2.1999999999999997</c:v>
                </c:pt>
              </c:numCache>
            </c:numRef>
          </c:val>
          <c:extLst>
            <c:ext xmlns:c16="http://schemas.microsoft.com/office/drawing/2014/chart" uri="{C3380CC4-5D6E-409C-BE32-E72D297353CC}">
              <c16:uniqueId val="{00000003-D112-4F92-B158-3874CC46E6A6}"/>
            </c:ext>
          </c:extLst>
        </c:ser>
        <c:ser>
          <c:idx val="4"/>
          <c:order val="4"/>
          <c:tx>
            <c:strRef>
              <c:f>'C6.5'!$A$10</c:f>
              <c:strCache>
                <c:ptCount val="1"/>
                <c:pt idx="0">
                  <c:v>Altro modello</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'C6.5'!$B$3:$E$4</c:f>
              <c:multiLvlStrCache>
                <c:ptCount val="4"/>
                <c:lvl>
                  <c:pt idx="0">
                    <c:v>2022</c:v>
                  </c:pt>
                  <c:pt idx="1">
                    <c:v>2000</c:v>
                  </c:pt>
                  <c:pt idx="2">
                    <c:v>2022</c:v>
                  </c:pt>
                  <c:pt idx="3">
                    <c:v>2000</c:v>
                  </c:pt>
                </c:lvl>
                <c:lvl>
                  <c:pt idx="0">
                    <c:v>Il più giovane   6-14 anni</c:v>
                  </c:pt>
                  <c:pt idx="2">
                    <c:v>Il più giovane  0-5 anni</c:v>
                  </c:pt>
                </c:lvl>
              </c:multiLvlStrCache>
            </c:multiLvlStrRef>
          </c:cat>
          <c:val>
            <c:numRef>
              <c:f>'C6.5'!$B$10:$E$10</c:f>
              <c:numCache>
                <c:formatCode>0.0</c:formatCode>
                <c:ptCount val="4"/>
                <c:pt idx="0">
                  <c:v>12.032608196219241</c:v>
                </c:pt>
                <c:pt idx="1">
                  <c:v>15.4</c:v>
                </c:pt>
                <c:pt idx="2">
                  <c:v>9.8399808539602969</c:v>
                </c:pt>
                <c:pt idx="3">
                  <c:v>14.899999999999999</c:v>
                </c:pt>
              </c:numCache>
            </c:numRef>
          </c:val>
          <c:extLst>
            <c:ext xmlns:c16="http://schemas.microsoft.com/office/drawing/2014/chart" uri="{C3380CC4-5D6E-409C-BE32-E72D297353CC}">
              <c16:uniqueId val="{00000004-D112-4F92-B158-3874CC46E6A6}"/>
            </c:ext>
          </c:extLst>
        </c:ser>
        <c:dLbls>
          <c:showLegendKey val="0"/>
          <c:showVal val="0"/>
          <c:showCatName val="0"/>
          <c:showSerName val="0"/>
          <c:showPercent val="0"/>
          <c:showBubbleSize val="0"/>
        </c:dLbls>
        <c:gapWidth val="98"/>
        <c:overlap val="100"/>
        <c:axId val="958836112"/>
        <c:axId val="958838408"/>
      </c:barChart>
      <c:catAx>
        <c:axId val="958836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958838408"/>
        <c:crosses val="autoZero"/>
        <c:auto val="1"/>
        <c:lblAlgn val="ctr"/>
        <c:lblOffset val="100"/>
        <c:noMultiLvlLbl val="0"/>
      </c:catAx>
      <c:valAx>
        <c:axId val="95883840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958836112"/>
        <c:crosses val="autoZero"/>
        <c:crossBetween val="between"/>
      </c:valAx>
      <c:spPr>
        <a:noFill/>
        <a:ln>
          <a:noFill/>
        </a:ln>
        <a:effectLst/>
      </c:spPr>
    </c:plotArea>
    <c:legend>
      <c:legendPos val="b"/>
      <c:layout>
        <c:manualLayout>
          <c:xMode val="edge"/>
          <c:yMode val="edge"/>
          <c:x val="8.7732930079566951E-2"/>
          <c:y val="0.68188497243091684"/>
          <c:w val="0.88473777815949195"/>
          <c:h val="0.13179166721237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r>
              <a:rPr lang="en-US" sz="1100" b="1"/>
              <a:t>Economie domestiche: coppie con almeno un figlio di età compresa tra 0 e 5 anni che ricorrono a un aiuto esterno per la cura dei figli (in %), in Ticino, nel 2004,</a:t>
            </a:r>
            <a:r>
              <a:rPr lang="en-US" sz="1100" b="1" baseline="0"/>
              <a:t> </a:t>
            </a:r>
            <a:r>
              <a:rPr lang="en-US" sz="1100" b="1"/>
              <a:t>nel 2013 e nel 2018</a:t>
            </a:r>
          </a:p>
        </c:rich>
      </c:tx>
      <c:layout>
        <c:manualLayout>
          <c:xMode val="edge"/>
          <c:yMode val="edge"/>
          <c:x val="1.8231160110027558E-3"/>
          <c:y val="0"/>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6.327506695543185E-2"/>
          <c:y val="0.18162790697674419"/>
          <c:w val="0.91412605933231572"/>
          <c:h val="0.60830128792040539"/>
        </c:manualLayout>
      </c:layout>
      <c:barChart>
        <c:barDir val="col"/>
        <c:grouping val="clustered"/>
        <c:varyColors val="0"/>
        <c:ser>
          <c:idx val="0"/>
          <c:order val="0"/>
          <c:tx>
            <c:strRef>
              <c:f>'C6.6'!$A$5</c:f>
              <c:strCache>
                <c:ptCount val="1"/>
                <c:pt idx="0">
                  <c:v>Si, ricorso a servizi esterni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'C6.6'!$B$3:$D$3</c:f>
              <c:numCache>
                <c:formatCode>###0</c:formatCode>
                <c:ptCount val="3"/>
                <c:pt idx="0">
                  <c:v>2004</c:v>
                </c:pt>
                <c:pt idx="1">
                  <c:v>2013</c:v>
                </c:pt>
                <c:pt idx="2">
                  <c:v>2018</c:v>
                </c:pt>
              </c:numCache>
            </c:numRef>
          </c:cat>
          <c:val>
            <c:numRef>
              <c:f>'C6.6'!$B$5:$D$5</c:f>
              <c:numCache>
                <c:formatCode>###0.0</c:formatCode>
                <c:ptCount val="3"/>
                <c:pt idx="0">
                  <c:v>26.2</c:v>
                </c:pt>
                <c:pt idx="1">
                  <c:v>43.9</c:v>
                </c:pt>
                <c:pt idx="2">
                  <c:v>58.250702994828565</c:v>
                </c:pt>
              </c:numCache>
            </c:numRef>
          </c:val>
          <c:extLst>
            <c:ext xmlns:c16="http://schemas.microsoft.com/office/drawing/2014/chart" uri="{C3380CC4-5D6E-409C-BE32-E72D297353CC}">
              <c16:uniqueId val="{00000000-79FE-4EAA-B473-783CDD178FB3}"/>
            </c:ext>
          </c:extLst>
        </c:ser>
        <c:dLbls>
          <c:showLegendKey val="0"/>
          <c:showVal val="0"/>
          <c:showCatName val="0"/>
          <c:showSerName val="0"/>
          <c:showPercent val="0"/>
          <c:showBubbleSize val="0"/>
        </c:dLbls>
        <c:gapWidth val="115"/>
        <c:overlap val="-27"/>
        <c:axId val="739433208"/>
        <c:axId val="739438456"/>
      </c:barChart>
      <c:catAx>
        <c:axId val="7394332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39438456"/>
        <c:crosses val="autoZero"/>
        <c:auto val="1"/>
        <c:lblAlgn val="ctr"/>
        <c:lblOffset val="100"/>
        <c:noMultiLvlLbl val="0"/>
      </c:catAx>
      <c:valAx>
        <c:axId val="739438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394332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it-CH" sz="1200" b="1"/>
              <a:t>Opinioni sulla divisione dei compiti tra uomini e donne (in %), secondo la classe d’età, in Ticino, </a:t>
            </a:r>
          </a:p>
          <a:p>
            <a:pPr algn="l">
              <a:defRPr sz="1200" b="1"/>
            </a:pPr>
            <a:r>
              <a:rPr lang="it-CH" sz="1200" b="1"/>
              <a:t>nel 2018</a:t>
            </a:r>
          </a:p>
        </c:rich>
      </c:tx>
      <c:layout>
        <c:manualLayout>
          <c:xMode val="edge"/>
          <c:yMode val="edge"/>
          <c:x val="6.2366467062270614E-4"/>
          <c:y val="0"/>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4.8945788974599683E-2"/>
          <c:y val="0.14768421052631578"/>
          <c:w val="0.9335730805105541"/>
          <c:h val="0.46774456360375766"/>
        </c:manualLayout>
      </c:layout>
      <c:barChart>
        <c:barDir val="col"/>
        <c:grouping val="clustered"/>
        <c:varyColors val="0"/>
        <c:ser>
          <c:idx val="0"/>
          <c:order val="0"/>
          <c:tx>
            <c:strRef>
              <c:f>'C7.1'!$A$5</c:f>
              <c:strCache>
                <c:ptCount val="1"/>
                <c:pt idx="0">
                  <c:v>Indubbiamente o piuttosto gli 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'C7.1'!$B$3:$G$3</c:f>
              <c:strCache>
                <c:ptCount val="6"/>
                <c:pt idx="0">
                  <c:v>15-29</c:v>
                </c:pt>
                <c:pt idx="1">
                  <c:v>30-64</c:v>
                </c:pt>
                <c:pt idx="2">
                  <c:v>65 e più anni</c:v>
                </c:pt>
                <c:pt idx="3">
                  <c:v>15-29</c:v>
                </c:pt>
                <c:pt idx="4">
                  <c:v>30-64</c:v>
                </c:pt>
                <c:pt idx="5">
                  <c:v>65 e più anni</c:v>
                </c:pt>
              </c:strCache>
            </c:strRef>
          </c:cat>
          <c:val>
            <c:numRef>
              <c:f>'C7.1'!$B$5:$G$5</c:f>
              <c:numCache>
                <c:formatCode>0.0</c:formatCode>
                <c:ptCount val="6"/>
                <c:pt idx="0">
                  <c:v>34.830949436824241</c:v>
                </c:pt>
                <c:pt idx="1">
                  <c:v>34.091747950040279</c:v>
                </c:pt>
                <c:pt idx="2">
                  <c:v>50.594758168068815</c:v>
                </c:pt>
                <c:pt idx="3">
                  <c:v>0</c:v>
                </c:pt>
                <c:pt idx="4" formatCode="\(0.0\)">
                  <c:v>1.1126933160658457</c:v>
                </c:pt>
                <c:pt idx="5">
                  <c:v>0</c:v>
                </c:pt>
              </c:numCache>
            </c:numRef>
          </c:val>
          <c:extLst>
            <c:ext xmlns:c16="http://schemas.microsoft.com/office/drawing/2014/chart" uri="{C3380CC4-5D6E-409C-BE32-E72D297353CC}">
              <c16:uniqueId val="{00000000-BDFD-47C9-9FA4-B5E1039081F4}"/>
            </c:ext>
          </c:extLst>
        </c:ser>
        <c:ser>
          <c:idx val="1"/>
          <c:order val="1"/>
          <c:tx>
            <c:strRef>
              <c:f>'C7.1'!$A$6</c:f>
              <c:strCache>
                <c:ptCount val="1"/>
                <c:pt idx="0">
                  <c:v>Uomini e donne allo stesso modo</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'C7.1'!$B$3:$G$3</c:f>
              <c:strCache>
                <c:ptCount val="6"/>
                <c:pt idx="0">
                  <c:v>15-29</c:v>
                </c:pt>
                <c:pt idx="1">
                  <c:v>30-64</c:v>
                </c:pt>
                <c:pt idx="2">
                  <c:v>65 e più anni</c:v>
                </c:pt>
                <c:pt idx="3">
                  <c:v>15-29</c:v>
                </c:pt>
                <c:pt idx="4">
                  <c:v>30-64</c:v>
                </c:pt>
                <c:pt idx="5">
                  <c:v>65 e più anni</c:v>
                </c:pt>
              </c:strCache>
            </c:strRef>
          </c:cat>
          <c:val>
            <c:numRef>
              <c:f>'C7.1'!$B$6:$G$6</c:f>
              <c:numCache>
                <c:formatCode>0.0</c:formatCode>
                <c:ptCount val="6"/>
                <c:pt idx="0">
                  <c:v>64.08785527989555</c:v>
                </c:pt>
                <c:pt idx="1">
                  <c:v>65.208359710326036</c:v>
                </c:pt>
                <c:pt idx="2">
                  <c:v>45.972232811520456</c:v>
                </c:pt>
                <c:pt idx="3">
                  <c:v>75.696243360500375</c:v>
                </c:pt>
                <c:pt idx="4">
                  <c:v>73.461018679711401</c:v>
                </c:pt>
                <c:pt idx="5">
                  <c:v>62.544931298338682</c:v>
                </c:pt>
              </c:numCache>
            </c:numRef>
          </c:val>
          <c:extLst>
            <c:ext xmlns:c16="http://schemas.microsoft.com/office/drawing/2014/chart" uri="{C3380CC4-5D6E-409C-BE32-E72D297353CC}">
              <c16:uniqueId val="{00000001-BDFD-47C9-9FA4-B5E1039081F4}"/>
            </c:ext>
          </c:extLst>
        </c:ser>
        <c:ser>
          <c:idx val="2"/>
          <c:order val="2"/>
          <c:tx>
            <c:strRef>
              <c:f>'C7.1'!$A$7</c:f>
              <c:strCache>
                <c:ptCount val="1"/>
                <c:pt idx="0">
                  <c:v>Indubbiamente o piuttosto le donne</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'C7.1'!$B$3:$G$3</c:f>
              <c:strCache>
                <c:ptCount val="6"/>
                <c:pt idx="0">
                  <c:v>15-29</c:v>
                </c:pt>
                <c:pt idx="1">
                  <c:v>30-64</c:v>
                </c:pt>
                <c:pt idx="2">
                  <c:v>65 e più anni</c:v>
                </c:pt>
                <c:pt idx="3">
                  <c:v>15-29</c:v>
                </c:pt>
                <c:pt idx="4">
                  <c:v>30-64</c:v>
                </c:pt>
                <c:pt idx="5">
                  <c:v>65 e più anni</c:v>
                </c:pt>
              </c:strCache>
            </c:strRef>
          </c:cat>
          <c:val>
            <c:numRef>
              <c:f>'C7.1'!$B$7:$G$7</c:f>
              <c:numCache>
                <c:formatCode>\(0.0\)</c:formatCode>
                <c:ptCount val="6"/>
                <c:pt idx="0" formatCode="0.0">
                  <c:v>0</c:v>
                </c:pt>
                <c:pt idx="1">
                  <c:v>0.24701021556570185</c:v>
                </c:pt>
                <c:pt idx="2" formatCode="0.0">
                  <c:v>0</c:v>
                </c:pt>
                <c:pt idx="3" formatCode="0.0">
                  <c:v>23.314622048726505</c:v>
                </c:pt>
                <c:pt idx="4" formatCode="0.0">
                  <c:v>24.824923538064958</c:v>
                </c:pt>
                <c:pt idx="5" formatCode="0.0">
                  <c:v>35.745691837755494</c:v>
                </c:pt>
              </c:numCache>
            </c:numRef>
          </c:val>
          <c:extLst>
            <c:ext xmlns:c16="http://schemas.microsoft.com/office/drawing/2014/chart" uri="{C3380CC4-5D6E-409C-BE32-E72D297353CC}">
              <c16:uniqueId val="{00000002-BDFD-47C9-9FA4-B5E1039081F4}"/>
            </c:ext>
          </c:extLst>
        </c:ser>
        <c:dLbls>
          <c:showLegendKey val="0"/>
          <c:showVal val="0"/>
          <c:showCatName val="0"/>
          <c:showSerName val="0"/>
          <c:showPercent val="0"/>
          <c:showBubbleSize val="0"/>
        </c:dLbls>
        <c:gapWidth val="219"/>
        <c:overlap val="-27"/>
        <c:axId val="767392024"/>
        <c:axId val="767392680"/>
      </c:barChart>
      <c:catAx>
        <c:axId val="76739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67392680"/>
        <c:crosses val="autoZero"/>
        <c:auto val="1"/>
        <c:lblAlgn val="ctr"/>
        <c:lblOffset val="100"/>
        <c:noMultiLvlLbl val="0"/>
      </c:catAx>
      <c:valAx>
        <c:axId val="767392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67392024"/>
        <c:crosses val="autoZero"/>
        <c:crossBetween val="between"/>
      </c:valAx>
      <c:spPr>
        <a:noFill/>
        <a:ln>
          <a:noFill/>
        </a:ln>
        <a:effectLst/>
      </c:spPr>
    </c:plotArea>
    <c:legend>
      <c:legendPos val="b"/>
      <c:layout>
        <c:manualLayout>
          <c:xMode val="edge"/>
          <c:yMode val="edge"/>
          <c:x val="1.7643803883989363E-4"/>
          <c:y val="0.78578401681690235"/>
          <c:w val="0.24795851178393374"/>
          <c:h val="0.117270341207349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it-CH" sz="1200" b="1"/>
              <a:t>Tempo dedicato al lavoro remunerato e al lavoro non remunerato (ore settimanali medie), secondo la tipologia di economia domestica, in Ticino, nel 2020</a:t>
            </a:r>
          </a:p>
        </c:rich>
      </c:tx>
      <c:layout>
        <c:manualLayout>
          <c:xMode val="edge"/>
          <c:yMode val="edge"/>
          <c:x val="1.6451431092308717E-3"/>
          <c:y val="2.9895366218236174E-3"/>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30327203671882957"/>
          <c:y val="0.19527777777777777"/>
          <c:w val="0.65641508740793486"/>
          <c:h val="0.64618503937007876"/>
        </c:manualLayout>
      </c:layout>
      <c:barChart>
        <c:barDir val="bar"/>
        <c:grouping val="stacked"/>
        <c:varyColors val="0"/>
        <c:ser>
          <c:idx val="0"/>
          <c:order val="0"/>
          <c:tx>
            <c:strRef>
              <c:f>'C7.2'!$B$4</c:f>
              <c:strCache>
                <c:ptCount val="1"/>
                <c:pt idx="0">
                  <c:v>Non remunerato</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'C7.2'!$A$6:$A$11</c:f>
              <c:strCache>
                <c:ptCount val="6"/>
                <c:pt idx="0">
                  <c:v>Totale</c:v>
                </c:pt>
                <c:pt idx="1">
                  <c:v>Monoparentali</c:v>
                </c:pt>
                <c:pt idx="2">
                  <c:v>Coppie con figli, il più giovane 7-14 anni</c:v>
                </c:pt>
                <c:pt idx="3">
                  <c:v>Coppie con figli, il più giovane 0-6 anni</c:v>
                </c:pt>
                <c:pt idx="4">
                  <c:v>Coppie senza figli</c:v>
                </c:pt>
                <c:pt idx="5">
                  <c:v>Persone sole</c:v>
                </c:pt>
              </c:strCache>
            </c:strRef>
          </c:cat>
          <c:val>
            <c:numRef>
              <c:f>'C7.2'!$B$6:$B$11</c:f>
              <c:numCache>
                <c:formatCode>\(#,##0.0\);[Black]\(#,##0.0\)</c:formatCode>
                <c:ptCount val="6"/>
                <c:pt idx="0" formatCode="#,##0.0;[Black]#,##0.0">
                  <c:v>-18.057863303807117</c:v>
                </c:pt>
                <c:pt idx="1">
                  <c:v>-14.231334702796886</c:v>
                </c:pt>
                <c:pt idx="2" formatCode="#,##0.0;[Black]#,##0.0">
                  <c:v>-25.455128399216232</c:v>
                </c:pt>
                <c:pt idx="3" formatCode="#,##0.0;[Black]#,##0.0">
                  <c:v>-36.655164291010244</c:v>
                </c:pt>
                <c:pt idx="4" formatCode="#,##0.0;[Black]#,##0.0">
                  <c:v>-13.814631102785436</c:v>
                </c:pt>
                <c:pt idx="5" formatCode="#,##0.0;[Black]#,##0.0">
                  <c:v>-19.692060086834488</c:v>
                </c:pt>
              </c:numCache>
            </c:numRef>
          </c:val>
          <c:extLst>
            <c:ext xmlns:c16="http://schemas.microsoft.com/office/drawing/2014/chart" uri="{C3380CC4-5D6E-409C-BE32-E72D297353CC}">
              <c16:uniqueId val="{00000000-8613-4E9F-9DB5-8FAC5A5F2977}"/>
            </c:ext>
          </c:extLst>
        </c:ser>
        <c:ser>
          <c:idx val="2"/>
          <c:order val="1"/>
          <c:tx>
            <c:strRef>
              <c:f>'C7.2'!$C$4</c:f>
              <c:strCache>
                <c:ptCount val="1"/>
                <c:pt idx="0">
                  <c:v>Remunerato</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'C7.2'!$A$6:$A$11</c:f>
              <c:strCache>
                <c:ptCount val="6"/>
                <c:pt idx="0">
                  <c:v>Totale</c:v>
                </c:pt>
                <c:pt idx="1">
                  <c:v>Monoparentali</c:v>
                </c:pt>
                <c:pt idx="2">
                  <c:v>Coppie con figli, il più giovane 7-14 anni</c:v>
                </c:pt>
                <c:pt idx="3">
                  <c:v>Coppie con figli, il più giovane 0-6 anni</c:v>
                </c:pt>
                <c:pt idx="4">
                  <c:v>Coppie senza figli</c:v>
                </c:pt>
                <c:pt idx="5">
                  <c:v>Persone sole</c:v>
                </c:pt>
              </c:strCache>
            </c:strRef>
          </c:cat>
          <c:val>
            <c:numRef>
              <c:f>'C7.2'!$C$6:$C$11</c:f>
              <c:numCache>
                <c:formatCode>#,##0.0;[Black]#,##0.0</c:formatCode>
                <c:ptCount val="6"/>
                <c:pt idx="0">
                  <c:v>-31.604849377022298</c:v>
                </c:pt>
                <c:pt idx="1">
                  <c:v>-24.635965439777578</c:v>
                </c:pt>
                <c:pt idx="2">
                  <c:v>-40.198297039688711</c:v>
                </c:pt>
                <c:pt idx="3">
                  <c:v>-38.873679344485701</c:v>
                </c:pt>
                <c:pt idx="4">
                  <c:v>-32.552233571967939</c:v>
                </c:pt>
                <c:pt idx="5">
                  <c:v>-33.883929446124007</c:v>
                </c:pt>
              </c:numCache>
            </c:numRef>
          </c:val>
          <c:extLst>
            <c:ext xmlns:c16="http://schemas.microsoft.com/office/drawing/2014/chart" uri="{C3380CC4-5D6E-409C-BE32-E72D297353CC}">
              <c16:uniqueId val="{00000002-8613-4E9F-9DB5-8FAC5A5F2977}"/>
            </c:ext>
          </c:extLst>
        </c:ser>
        <c:ser>
          <c:idx val="1"/>
          <c:order val="2"/>
          <c:tx>
            <c:strRef>
              <c:f>'C7.2'!$D$4</c:f>
              <c:strCache>
                <c:ptCount val="1"/>
                <c:pt idx="0">
                  <c:v>Non remunerato</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'C7.2'!$A$6:$A$11</c:f>
              <c:strCache>
                <c:ptCount val="6"/>
                <c:pt idx="0">
                  <c:v>Totale</c:v>
                </c:pt>
                <c:pt idx="1">
                  <c:v>Monoparentali</c:v>
                </c:pt>
                <c:pt idx="2">
                  <c:v>Coppie con figli, il più giovane 7-14 anni</c:v>
                </c:pt>
                <c:pt idx="3">
                  <c:v>Coppie con figli, il più giovane 0-6 anni</c:v>
                </c:pt>
                <c:pt idx="4">
                  <c:v>Coppie senza figli</c:v>
                </c:pt>
                <c:pt idx="5">
                  <c:v>Persone sole</c:v>
                </c:pt>
              </c:strCache>
            </c:strRef>
          </c:cat>
          <c:val>
            <c:numRef>
              <c:f>'C7.2'!$D$6:$D$11</c:f>
              <c:numCache>
                <c:formatCode>#,##0.0;[Black]#,##0.0</c:formatCode>
                <c:ptCount val="6"/>
                <c:pt idx="0" formatCode="0.0">
                  <c:v>31.666139955440357</c:v>
                </c:pt>
                <c:pt idx="1">
                  <c:v>27.043823236470743</c:v>
                </c:pt>
                <c:pt idx="2">
                  <c:v>46.922574478310992</c:v>
                </c:pt>
                <c:pt idx="3">
                  <c:v>62.058016250937868</c:v>
                </c:pt>
                <c:pt idx="4">
                  <c:v>24.810070897387273</c:v>
                </c:pt>
                <c:pt idx="5">
                  <c:v>20.561827043450453</c:v>
                </c:pt>
              </c:numCache>
            </c:numRef>
          </c:val>
          <c:extLst>
            <c:ext xmlns:c16="http://schemas.microsoft.com/office/drawing/2014/chart" uri="{C3380CC4-5D6E-409C-BE32-E72D297353CC}">
              <c16:uniqueId val="{00000001-8613-4E9F-9DB5-8FAC5A5F2977}"/>
            </c:ext>
          </c:extLst>
        </c:ser>
        <c:ser>
          <c:idx val="3"/>
          <c:order val="3"/>
          <c:tx>
            <c:strRef>
              <c:f>'C7.2'!$E$4</c:f>
              <c:strCache>
                <c:ptCount val="1"/>
                <c:pt idx="0">
                  <c:v>Remunerato</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'C7.2'!$A$6:$A$11</c:f>
              <c:strCache>
                <c:ptCount val="6"/>
                <c:pt idx="0">
                  <c:v>Totale</c:v>
                </c:pt>
                <c:pt idx="1">
                  <c:v>Monoparentali</c:v>
                </c:pt>
                <c:pt idx="2">
                  <c:v>Coppie con figli, il più giovane 7-14 anni</c:v>
                </c:pt>
                <c:pt idx="3">
                  <c:v>Coppie con figli, il più giovane 0-6 anni</c:v>
                </c:pt>
                <c:pt idx="4">
                  <c:v>Coppie senza figli</c:v>
                </c:pt>
                <c:pt idx="5">
                  <c:v>Persone sole</c:v>
                </c:pt>
              </c:strCache>
            </c:strRef>
          </c:cat>
          <c:val>
            <c:numRef>
              <c:f>'C7.2'!$E$6:$E$11</c:f>
              <c:numCache>
                <c:formatCode>0.0</c:formatCode>
                <c:ptCount val="6"/>
                <c:pt idx="0">
                  <c:v>20.016337282555625</c:v>
                </c:pt>
                <c:pt idx="1">
                  <c:v>16.770940708297303</c:v>
                </c:pt>
                <c:pt idx="2">
                  <c:v>16.901897720330069</c:v>
                </c:pt>
                <c:pt idx="3">
                  <c:v>18.571047279779176</c:v>
                </c:pt>
                <c:pt idx="4">
                  <c:v>19.368794847563723</c:v>
                </c:pt>
                <c:pt idx="5">
                  <c:v>27.68547645123585</c:v>
                </c:pt>
              </c:numCache>
            </c:numRef>
          </c:val>
          <c:extLst>
            <c:ext xmlns:c16="http://schemas.microsoft.com/office/drawing/2014/chart" uri="{C3380CC4-5D6E-409C-BE32-E72D297353CC}">
              <c16:uniqueId val="{00000003-8613-4E9F-9DB5-8FAC5A5F2977}"/>
            </c:ext>
          </c:extLst>
        </c:ser>
        <c:dLbls>
          <c:showLegendKey val="0"/>
          <c:showVal val="0"/>
          <c:showCatName val="0"/>
          <c:showSerName val="0"/>
          <c:showPercent val="0"/>
          <c:showBubbleSize val="0"/>
        </c:dLbls>
        <c:gapWidth val="150"/>
        <c:overlap val="100"/>
        <c:axId val="963500576"/>
        <c:axId val="963501560"/>
      </c:barChart>
      <c:catAx>
        <c:axId val="963500576"/>
        <c:scaling>
          <c:orientation val="minMax"/>
        </c:scaling>
        <c:delete val="0"/>
        <c:axPos val="l"/>
        <c:numFmt formatCode="General" sourceLinked="1"/>
        <c:majorTickMark val="none"/>
        <c:minorTickMark val="none"/>
        <c:tickLblPos val="low"/>
        <c:spPr>
          <a:noFill/>
          <a:ln w="158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963501560"/>
        <c:crosses val="autoZero"/>
        <c:auto val="1"/>
        <c:lblAlgn val="ctr"/>
        <c:lblOffset val="100"/>
        <c:noMultiLvlLbl val="0"/>
      </c:catAx>
      <c:valAx>
        <c:axId val="963501560"/>
        <c:scaling>
          <c:orientation val="minMax"/>
        </c:scaling>
        <c:delete val="0"/>
        <c:axPos val="b"/>
        <c:majorGridlines>
          <c:spPr>
            <a:ln w="9525" cap="flat" cmpd="sng" algn="ctr">
              <a:solidFill>
                <a:schemeClr val="tx1">
                  <a:lumMod val="15000"/>
                  <a:lumOff val="85000"/>
                </a:schemeClr>
              </a:solidFill>
              <a:round/>
            </a:ln>
            <a:effectLst/>
          </c:spPr>
        </c:majorGridlines>
        <c:numFmt formatCode="#,##0.0;[Black]#,##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963500576"/>
        <c:crosses val="autoZero"/>
        <c:crossBetween val="between"/>
      </c:valAx>
      <c:spPr>
        <a:noFill/>
        <a:ln>
          <a:noFill/>
        </a:ln>
        <a:effectLst/>
      </c:spPr>
    </c:plotArea>
    <c:legend>
      <c:legendPos val="b"/>
      <c:layout>
        <c:manualLayout>
          <c:xMode val="edge"/>
          <c:yMode val="edge"/>
          <c:x val="0.38030344348046335"/>
          <c:y val="0.90312467191601054"/>
          <c:w val="0.57699392211017975"/>
          <c:h val="4.68753280839895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r>
              <a:rPr lang="it-CH" sz="1100" b="1"/>
              <a:t>Economie domestiche: coppie con figli (in %), secondo il modello occupazionale della coppia e la persona che si occupa dei lavori domestici, in Ticino, nel 2018</a:t>
            </a:r>
          </a:p>
        </c:rich>
      </c:tx>
      <c:layout>
        <c:manualLayout>
          <c:xMode val="edge"/>
          <c:yMode val="edge"/>
          <c:x val="6.9732829367556064E-4"/>
          <c:y val="0"/>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4.8354376294972884E-2"/>
          <c:y val="0.133015873015873"/>
          <c:w val="0.93660288704250749"/>
          <c:h val="0.63589210439604138"/>
        </c:manualLayout>
      </c:layout>
      <c:barChart>
        <c:barDir val="col"/>
        <c:grouping val="stacked"/>
        <c:varyColors val="0"/>
        <c:ser>
          <c:idx val="0"/>
          <c:order val="0"/>
          <c:tx>
            <c:strRef>
              <c:f>'C7.3'!$A$5</c:f>
              <c:strCache>
                <c:ptCount val="1"/>
                <c:pt idx="0">
                  <c:v>La donna</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'C7.3'!$B$3:$E$3</c:f>
              <c:strCache>
                <c:ptCount val="4"/>
                <c:pt idx="0">
                  <c:v>Lui e lei occupati</c:v>
                </c:pt>
                <c:pt idx="1">
                  <c:v>Lui occupato, lei non attiva</c:v>
                </c:pt>
                <c:pt idx="2">
                  <c:v>Lei occupata, lui non attivo</c:v>
                </c:pt>
                <c:pt idx="3">
                  <c:v>Lui e lei non attivi</c:v>
                </c:pt>
              </c:strCache>
            </c:strRef>
          </c:cat>
          <c:val>
            <c:numRef>
              <c:f>'C7.3'!$B$5:$E$5</c:f>
              <c:numCache>
                <c:formatCode>0.0</c:formatCode>
                <c:ptCount val="4"/>
                <c:pt idx="0">
                  <c:v>70.421112309889793</c:v>
                </c:pt>
                <c:pt idx="1">
                  <c:v>75.47123343995203</c:v>
                </c:pt>
                <c:pt idx="2" formatCode="\(0.0\)">
                  <c:v>41.896977509096523</c:v>
                </c:pt>
                <c:pt idx="3" formatCode="\(0.0\)">
                  <c:v>69.345374626115003</c:v>
                </c:pt>
              </c:numCache>
            </c:numRef>
          </c:val>
          <c:extLst>
            <c:ext xmlns:c16="http://schemas.microsoft.com/office/drawing/2014/chart" uri="{C3380CC4-5D6E-409C-BE32-E72D297353CC}">
              <c16:uniqueId val="{00000000-A27A-4CF7-AF3C-AC205005FFDF}"/>
            </c:ext>
          </c:extLst>
        </c:ser>
        <c:ser>
          <c:idx val="1"/>
          <c:order val="1"/>
          <c:tx>
            <c:strRef>
              <c:f>'C7.3'!$A$6</c:f>
              <c:strCache>
                <c:ptCount val="1"/>
                <c:pt idx="0">
                  <c:v>Entrambi i partner</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'C7.3'!$B$3:$E$3</c:f>
              <c:strCache>
                <c:ptCount val="4"/>
                <c:pt idx="0">
                  <c:v>Lui e lei occupati</c:v>
                </c:pt>
                <c:pt idx="1">
                  <c:v>Lui occupato, lei non attiva</c:v>
                </c:pt>
                <c:pt idx="2">
                  <c:v>Lei occupata, lui non attivo</c:v>
                </c:pt>
                <c:pt idx="3">
                  <c:v>Lui e lei non attivi</c:v>
                </c:pt>
              </c:strCache>
            </c:strRef>
          </c:cat>
          <c:val>
            <c:numRef>
              <c:f>'C7.3'!$B$6:$E$6</c:f>
              <c:numCache>
                <c:formatCode>0.0</c:formatCode>
                <c:ptCount val="4"/>
                <c:pt idx="0">
                  <c:v>24.932961323528989</c:v>
                </c:pt>
                <c:pt idx="1">
                  <c:v>18.613701162563668</c:v>
                </c:pt>
                <c:pt idx="2" formatCode="\(0.0\)">
                  <c:v>39.655755472190684</c:v>
                </c:pt>
                <c:pt idx="3" formatCode="\(0.0\)">
                  <c:v>20.120904958676935</c:v>
                </c:pt>
              </c:numCache>
            </c:numRef>
          </c:val>
          <c:extLst>
            <c:ext xmlns:c16="http://schemas.microsoft.com/office/drawing/2014/chart" uri="{C3380CC4-5D6E-409C-BE32-E72D297353CC}">
              <c16:uniqueId val="{00000001-A27A-4CF7-AF3C-AC205005FFDF}"/>
            </c:ext>
          </c:extLst>
        </c:ser>
        <c:ser>
          <c:idx val="2"/>
          <c:order val="2"/>
          <c:tx>
            <c:strRef>
              <c:f>'C7.3'!$A$7</c:f>
              <c:strCache>
                <c:ptCount val="1"/>
                <c:pt idx="0">
                  <c:v>L'uomo</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'C7.3'!$B$3:$E$3</c:f>
              <c:strCache>
                <c:ptCount val="4"/>
                <c:pt idx="0">
                  <c:v>Lui e lei occupati</c:v>
                </c:pt>
                <c:pt idx="1">
                  <c:v>Lui occupato, lei non attiva</c:v>
                </c:pt>
                <c:pt idx="2">
                  <c:v>Lei occupata, lui non attivo</c:v>
                </c:pt>
                <c:pt idx="3">
                  <c:v>Lui e lei non attivi</c:v>
                </c:pt>
              </c:strCache>
            </c:strRef>
          </c:cat>
          <c:val>
            <c:numRef>
              <c:f>'C7.3'!$B$7:$E$7</c:f>
              <c:numCache>
                <c:formatCode>\(0.0\)</c:formatCode>
                <c:ptCount val="4"/>
                <c:pt idx="0">
                  <c:v>4.5314633330911649</c:v>
                </c:pt>
                <c:pt idx="1">
                  <c:v>5.3450288633413958</c:v>
                </c:pt>
                <c:pt idx="2">
                  <c:v>18.4472670187128</c:v>
                </c:pt>
                <c:pt idx="3" formatCode="0.0">
                  <c:v>0</c:v>
                </c:pt>
              </c:numCache>
            </c:numRef>
          </c:val>
          <c:extLst>
            <c:ext xmlns:c16="http://schemas.microsoft.com/office/drawing/2014/chart" uri="{C3380CC4-5D6E-409C-BE32-E72D297353CC}">
              <c16:uniqueId val="{00000002-A27A-4CF7-AF3C-AC205005FFDF}"/>
            </c:ext>
          </c:extLst>
        </c:ser>
        <c:ser>
          <c:idx val="4"/>
          <c:order val="3"/>
          <c:tx>
            <c:strRef>
              <c:f>'C7.3'!$A$8</c:f>
              <c:strCache>
                <c:ptCount val="1"/>
                <c:pt idx="0">
                  <c:v>Altra soluzione</c:v>
                </c:pt>
              </c:strCache>
            </c:strRef>
          </c:tx>
          <c:spPr>
            <a:solidFill>
              <a:srgbClr val="B1599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'C7.3'!$B$3:$E$3</c:f>
              <c:strCache>
                <c:ptCount val="4"/>
                <c:pt idx="0">
                  <c:v>Lui e lei occupati</c:v>
                </c:pt>
                <c:pt idx="1">
                  <c:v>Lui occupato, lei non attiva</c:v>
                </c:pt>
                <c:pt idx="2">
                  <c:v>Lei occupata, lui non attivo</c:v>
                </c:pt>
                <c:pt idx="3">
                  <c:v>Lui e lei non attivi</c:v>
                </c:pt>
              </c:strCache>
            </c:strRef>
          </c:cat>
          <c:val>
            <c:numRef>
              <c:f>'C7.3'!$B$8:$E$8</c:f>
              <c:numCache>
                <c:formatCode>\(0.0\)</c:formatCode>
                <c:ptCount val="4"/>
                <c:pt idx="0">
                  <c:v>0.11446303349005145</c:v>
                </c:pt>
                <c:pt idx="1">
                  <c:v>0.25845322428117545</c:v>
                </c:pt>
                <c:pt idx="2" formatCode="0.0">
                  <c:v>0</c:v>
                </c:pt>
                <c:pt idx="3">
                  <c:v>4.7484539504434018</c:v>
                </c:pt>
              </c:numCache>
            </c:numRef>
          </c:val>
          <c:extLst>
            <c:ext xmlns:c16="http://schemas.microsoft.com/office/drawing/2014/chart" uri="{C3380CC4-5D6E-409C-BE32-E72D297353CC}">
              <c16:uniqueId val="{00000004-A27A-4CF7-AF3C-AC205005FFDF}"/>
            </c:ext>
          </c:extLst>
        </c:ser>
        <c:ser>
          <c:idx val="3"/>
          <c:order val="4"/>
          <c:tx>
            <c:strRef>
              <c:f>'C7.3'!$A$9</c:f>
              <c:strCache>
                <c:ptCount val="1"/>
                <c:pt idx="0">
                  <c:v>non sa</c:v>
                </c:pt>
              </c:strCache>
            </c:strRef>
          </c:tx>
          <c:spPr>
            <a:solidFill>
              <a:schemeClr val="accent4"/>
            </a:solidFill>
            <a:ln>
              <a:noFill/>
            </a:ln>
            <a:effectLst/>
          </c:spPr>
          <c:invertIfNegative val="0"/>
          <c:cat>
            <c:strRef>
              <c:f>'C7.3'!$B$3:$E$3</c:f>
              <c:strCache>
                <c:ptCount val="4"/>
                <c:pt idx="0">
                  <c:v>Lui e lei occupati</c:v>
                </c:pt>
                <c:pt idx="1">
                  <c:v>Lui occupato, lei non attiva</c:v>
                </c:pt>
                <c:pt idx="2">
                  <c:v>Lei occupata, lui non attivo</c:v>
                </c:pt>
                <c:pt idx="3">
                  <c:v>Lui e lei non attivi</c:v>
                </c:pt>
              </c:strCache>
            </c:strRef>
          </c:cat>
          <c:val>
            <c:numRef>
              <c:f>'C7.3'!$B$9:$E$9</c:f>
              <c:numCache>
                <c:formatCode>0.0</c:formatCode>
                <c:ptCount val="4"/>
                <c:pt idx="0">
                  <c:v>0</c:v>
                </c:pt>
                <c:pt idx="1">
                  <c:v>0</c:v>
                </c:pt>
                <c:pt idx="2">
                  <c:v>0</c:v>
                </c:pt>
                <c:pt idx="3">
                  <c:v>0</c:v>
                </c:pt>
              </c:numCache>
            </c:numRef>
          </c:val>
          <c:extLst>
            <c:ext xmlns:c16="http://schemas.microsoft.com/office/drawing/2014/chart" uri="{C3380CC4-5D6E-409C-BE32-E72D297353CC}">
              <c16:uniqueId val="{00000003-A27A-4CF7-AF3C-AC205005FFDF}"/>
            </c:ext>
          </c:extLst>
        </c:ser>
        <c:dLbls>
          <c:showLegendKey val="0"/>
          <c:showVal val="0"/>
          <c:showCatName val="0"/>
          <c:showSerName val="0"/>
          <c:showPercent val="0"/>
          <c:showBubbleSize val="0"/>
        </c:dLbls>
        <c:gapWidth val="219"/>
        <c:overlap val="100"/>
        <c:axId val="788153552"/>
        <c:axId val="788153880"/>
      </c:barChart>
      <c:catAx>
        <c:axId val="78815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88153880"/>
        <c:crosses val="autoZero"/>
        <c:auto val="1"/>
        <c:lblAlgn val="ctr"/>
        <c:lblOffset val="100"/>
        <c:noMultiLvlLbl val="0"/>
      </c:catAx>
      <c:valAx>
        <c:axId val="7881538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88153552"/>
        <c:crosses val="autoZero"/>
        <c:crossBetween val="between"/>
      </c:valAx>
      <c:spPr>
        <a:noFill/>
        <a:ln>
          <a:noFill/>
        </a:ln>
        <a:effectLst/>
      </c:spPr>
    </c:plotArea>
    <c:legend>
      <c:legendPos val="b"/>
      <c:layout>
        <c:manualLayout>
          <c:xMode val="edge"/>
          <c:yMode val="edge"/>
          <c:x val="2.6090587640146726E-4"/>
          <c:y val="0.85606026519412359"/>
          <c:w val="0.41964906598280544"/>
          <c:h val="4.8701639567781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ysClr val="windowText" lastClr="000000"/>
                </a:solidFill>
                <a:latin typeface="+mn-lt"/>
                <a:ea typeface="+mn-ea"/>
                <a:cs typeface="+mn-cs"/>
              </a:defRPr>
            </a:pPr>
            <a:r>
              <a:rPr lang="it-CH" sz="1100" b="1" i="0" u="none" strike="noStrike" baseline="0">
                <a:solidFill>
                  <a:sysClr val="windowText" lastClr="000000"/>
                </a:solidFill>
              </a:rPr>
              <a:t>Tempo dedicato al lavoro non remunerato (ore settimanali/mensili medie), in Ticino, nel 2016 e nel 2020</a:t>
            </a:r>
            <a:endParaRPr lang="it-CH" sz="1100" b="1">
              <a:solidFill>
                <a:sysClr val="windowText" lastClr="000000"/>
              </a:solidFill>
            </a:endParaRPr>
          </a:p>
        </c:rich>
      </c:tx>
      <c:layout>
        <c:manualLayout>
          <c:xMode val="edge"/>
          <c:yMode val="edge"/>
          <c:x val="6.9195178488938808E-4"/>
          <c:y val="0"/>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ysClr val="windowText" lastClr="000000"/>
              </a:solidFill>
              <a:latin typeface="+mn-lt"/>
              <a:ea typeface="+mn-ea"/>
              <a:cs typeface="+mn-cs"/>
            </a:defRPr>
          </a:pPr>
          <a:endParaRPr lang="it-CH"/>
        </a:p>
      </c:txPr>
    </c:title>
    <c:autoTitleDeleted val="0"/>
    <c:plotArea>
      <c:layout>
        <c:manualLayout>
          <c:layoutTarget val="inner"/>
          <c:xMode val="edge"/>
          <c:yMode val="edge"/>
          <c:x val="0.12367119451362538"/>
          <c:y val="0.12778639104220499"/>
          <c:w val="0.84465450015499588"/>
          <c:h val="0.48866969148236311"/>
        </c:manualLayout>
      </c:layout>
      <c:barChart>
        <c:barDir val="bar"/>
        <c:grouping val="stacked"/>
        <c:varyColors val="0"/>
        <c:ser>
          <c:idx val="0"/>
          <c:order val="0"/>
          <c:tx>
            <c:strRef>
              <c:f>'C7.4'!$C$3</c:f>
              <c:strCache>
                <c:ptCount val="1"/>
                <c:pt idx="0">
                  <c:v>Lavoro domestico all'interno dell'economia domestica (ore settimanali medie)</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'C7.4'!$A$5:$B$8</c:f>
              <c:multiLvlStrCache>
                <c:ptCount val="4"/>
                <c:lvl>
                  <c:pt idx="0">
                    <c:v>Uomini</c:v>
                  </c:pt>
                  <c:pt idx="1">
                    <c:v>Donne</c:v>
                  </c:pt>
                  <c:pt idx="2">
                    <c:v>Uomini</c:v>
                  </c:pt>
                  <c:pt idx="3">
                    <c:v>Donne</c:v>
                  </c:pt>
                </c:lvl>
                <c:lvl>
                  <c:pt idx="0">
                    <c:v>2020</c:v>
                  </c:pt>
                  <c:pt idx="2">
                    <c:v>2016</c:v>
                  </c:pt>
                </c:lvl>
              </c:multiLvlStrCache>
            </c:multiLvlStrRef>
          </c:cat>
          <c:val>
            <c:numRef>
              <c:f>'C7.4'!$C$5:$C$8</c:f>
              <c:numCache>
                <c:formatCode>0.0</c:formatCode>
                <c:ptCount val="4"/>
                <c:pt idx="0">
                  <c:v>16.747108158254967</c:v>
                </c:pt>
                <c:pt idx="1">
                  <c:v>27.795835949743584</c:v>
                </c:pt>
                <c:pt idx="2" formatCode="General">
                  <c:v>15.1</c:v>
                </c:pt>
                <c:pt idx="3" formatCode="General">
                  <c:v>25.9</c:v>
                </c:pt>
              </c:numCache>
            </c:numRef>
          </c:val>
          <c:extLst>
            <c:ext xmlns:c16="http://schemas.microsoft.com/office/drawing/2014/chart" uri="{C3380CC4-5D6E-409C-BE32-E72D297353CC}">
              <c16:uniqueId val="{00000000-06DB-487F-8902-A6CC42F93D90}"/>
            </c:ext>
          </c:extLst>
        </c:ser>
        <c:ser>
          <c:idx val="1"/>
          <c:order val="1"/>
          <c:tx>
            <c:strRef>
              <c:f>'C7.4'!$D$3</c:f>
              <c:strCache>
                <c:ptCount val="1"/>
                <c:pt idx="0">
                  <c:v>Lavoro di cura dei bambini e di adulti bisognosi fuori dall'economia domestica (ore mensili medie)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'C7.4'!$A$5:$B$8</c:f>
              <c:multiLvlStrCache>
                <c:ptCount val="4"/>
                <c:lvl>
                  <c:pt idx="0">
                    <c:v>Uomini</c:v>
                  </c:pt>
                  <c:pt idx="1">
                    <c:v>Donne</c:v>
                  </c:pt>
                  <c:pt idx="2">
                    <c:v>Uomini</c:v>
                  </c:pt>
                  <c:pt idx="3">
                    <c:v>Donne</c:v>
                  </c:pt>
                </c:lvl>
                <c:lvl>
                  <c:pt idx="0">
                    <c:v>2020</c:v>
                  </c:pt>
                  <c:pt idx="2">
                    <c:v>2016</c:v>
                  </c:pt>
                </c:lvl>
              </c:multiLvlStrCache>
            </c:multiLvlStrRef>
          </c:cat>
          <c:val>
            <c:numRef>
              <c:f>'C7.4'!$D$5:$D$8</c:f>
              <c:numCache>
                <c:formatCode>0.0</c:formatCode>
                <c:ptCount val="4"/>
                <c:pt idx="0">
                  <c:v>4.1337702934794578</c:v>
                </c:pt>
                <c:pt idx="1">
                  <c:v>6.6905046703103626</c:v>
                </c:pt>
                <c:pt idx="2" formatCode="General">
                  <c:v>3.6</c:v>
                </c:pt>
                <c:pt idx="3" formatCode="General">
                  <c:v>5.6</c:v>
                </c:pt>
              </c:numCache>
            </c:numRef>
          </c:val>
          <c:extLst>
            <c:ext xmlns:c16="http://schemas.microsoft.com/office/drawing/2014/chart" uri="{C3380CC4-5D6E-409C-BE32-E72D297353CC}">
              <c16:uniqueId val="{00000001-06DB-487F-8902-A6CC42F93D90}"/>
            </c:ext>
          </c:extLst>
        </c:ser>
        <c:ser>
          <c:idx val="2"/>
          <c:order val="2"/>
          <c:tx>
            <c:strRef>
              <c:f>'C7.4'!$E$3</c:f>
              <c:strCache>
                <c:ptCount val="1"/>
                <c:pt idx="0">
                  <c:v>Attività di volontariato fuori dall'economia domestica (ore mensili medie)</c:v>
                </c:pt>
              </c:strCache>
            </c:strRef>
          </c:tx>
          <c:spPr>
            <a:solidFill>
              <a:srgbClr val="8DC2B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'C7.4'!$A$5:$B$8</c:f>
              <c:multiLvlStrCache>
                <c:ptCount val="4"/>
                <c:lvl>
                  <c:pt idx="0">
                    <c:v>Uomini</c:v>
                  </c:pt>
                  <c:pt idx="1">
                    <c:v>Donne</c:v>
                  </c:pt>
                  <c:pt idx="2">
                    <c:v>Uomini</c:v>
                  </c:pt>
                  <c:pt idx="3">
                    <c:v>Donne</c:v>
                  </c:pt>
                </c:lvl>
                <c:lvl>
                  <c:pt idx="0">
                    <c:v>2020</c:v>
                  </c:pt>
                  <c:pt idx="2">
                    <c:v>2016</c:v>
                  </c:pt>
                </c:lvl>
              </c:multiLvlStrCache>
            </c:multiLvlStrRef>
          </c:cat>
          <c:val>
            <c:numRef>
              <c:f>'C7.4'!$E$5:$E$8</c:f>
              <c:numCache>
                <c:formatCode>0.0</c:formatCode>
                <c:ptCount val="4"/>
                <c:pt idx="0">
                  <c:v>1.8965687999237837</c:v>
                </c:pt>
                <c:pt idx="1">
                  <c:v>0.89538926323617007</c:v>
                </c:pt>
                <c:pt idx="2" formatCode="General">
                  <c:v>1.6</c:v>
                </c:pt>
                <c:pt idx="3" formatCode="General">
                  <c:v>1.7</c:v>
                </c:pt>
              </c:numCache>
            </c:numRef>
          </c:val>
          <c:extLst>
            <c:ext xmlns:c16="http://schemas.microsoft.com/office/drawing/2014/chart" uri="{C3380CC4-5D6E-409C-BE32-E72D297353CC}">
              <c16:uniqueId val="{00000002-06DB-487F-8902-A6CC42F93D90}"/>
            </c:ext>
          </c:extLst>
        </c:ser>
        <c:dLbls>
          <c:showLegendKey val="0"/>
          <c:showVal val="0"/>
          <c:showCatName val="0"/>
          <c:showSerName val="0"/>
          <c:showPercent val="0"/>
          <c:showBubbleSize val="0"/>
        </c:dLbls>
        <c:gapWidth val="150"/>
        <c:overlap val="100"/>
        <c:axId val="887606120"/>
        <c:axId val="887605792"/>
      </c:barChart>
      <c:catAx>
        <c:axId val="887606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87605792"/>
        <c:crosses val="autoZero"/>
        <c:auto val="1"/>
        <c:lblAlgn val="ctr"/>
        <c:lblOffset val="100"/>
        <c:noMultiLvlLbl val="0"/>
      </c:catAx>
      <c:valAx>
        <c:axId val="8876057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87606120"/>
        <c:crosses val="autoZero"/>
        <c:crossBetween val="between"/>
      </c:valAx>
      <c:spPr>
        <a:noFill/>
        <a:ln>
          <a:noFill/>
        </a:ln>
        <a:effectLst/>
      </c:spPr>
    </c:plotArea>
    <c:legend>
      <c:legendPos val="b"/>
      <c:layout>
        <c:manualLayout>
          <c:xMode val="edge"/>
          <c:yMode val="edge"/>
          <c:x val="0.21298394550042204"/>
          <c:y val="0.69982651393382034"/>
          <c:w val="0.59845959383055336"/>
          <c:h val="0.24160328796109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it-CH" sz="1200"/>
              <a:t>Tempo dedicato al lavoro domestico e di cura dei figli (ore settimanali medie), secondo il tipo di compito, in Ticino, nel 2020</a:t>
            </a:r>
          </a:p>
        </c:rich>
      </c:tx>
      <c:layout>
        <c:manualLayout>
          <c:xMode val="edge"/>
          <c:yMode val="edge"/>
          <c:x val="1.5406183983099654E-3"/>
          <c:y val="0"/>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barChart>
        <c:barDir val="bar"/>
        <c:grouping val="clustered"/>
        <c:varyColors val="0"/>
        <c:ser>
          <c:idx val="0"/>
          <c:order val="0"/>
          <c:tx>
            <c:strRef>
              <c:f>'C7.5'!$A$6</c:f>
              <c:strCache>
                <c:ptCount val="1"/>
                <c:pt idx="0">
                  <c:v>Donne</c:v>
                </c:pt>
              </c:strCache>
            </c:strRef>
          </c:tx>
          <c:spPr>
            <a:solidFill>
              <a:srgbClr val="6E8CB6"/>
            </a:solidFill>
            <a:ln>
              <a:noFill/>
            </a:ln>
            <a:effectLst/>
          </c:spPr>
          <c:invertIfNegative val="0"/>
          <c:cat>
            <c:multiLvlStrRef>
              <c:extLst>
                <c:ext xmlns:c15="http://schemas.microsoft.com/office/drawing/2012/chart" uri="{02D57815-91ED-43cb-92C2-25804820EDAC}">
                  <c15:fullRef>
                    <c15:sqref>'C7.5'!$B$3:$M$4</c15:sqref>
                  </c15:fullRef>
                </c:ext>
              </c:extLst>
              <c:f>'C7.5'!$B$3:$M$4</c:f>
              <c:multiLvlStrCache>
                <c:ptCount val="11"/>
                <c:lvl>
                  <c:pt idx="0">
                    <c:v>Preparare i pasti</c:v>
                  </c:pt>
                  <c:pt idx="1">
                    <c:v>Apparecchiare e lavare le stoviglie</c:v>
                  </c:pt>
                  <c:pt idx="2">
                    <c:v>Fare delle commissioni</c:v>
                  </c:pt>
                  <c:pt idx="3">
                    <c:v>Pulire e riordinare</c:v>
                  </c:pt>
                  <c:pt idx="4">
                    <c:v>Fare il bucato e stirare</c:v>
                  </c:pt>
                  <c:pt idx="5">
                    <c:v>Svolgere attività manuali</c:v>
                  </c:pt>
                  <c:pt idx="6">
                    <c:v>Cura di animali, piante e giardinaggio</c:v>
                  </c:pt>
                  <c:pt idx="7">
                    <c:v>Svolgere lavori amministrativi</c:v>
                  </c:pt>
                  <c:pt idx="8">
                    <c:v>Nutrirli, lavarli, vestirli e metterli a letto </c:v>
                  </c:pt>
                  <c:pt idx="9">
                    <c:v>Giocare, aiutarli a fare i compiti, ecc.</c:v>
                  </c:pt>
                  <c:pt idx="10">
                    <c:v>Accompagnarli da qualche parte</c:v>
                  </c:pt>
                </c:lvl>
                <c:lvl>
                  <c:pt idx="0">
                    <c:v>Compiti domestici</c:v>
                  </c:pt>
                  <c:pt idx="8">
                    <c:v>Cura dei figli </c:v>
                  </c:pt>
                </c:lvl>
              </c:multiLvlStrCache>
            </c:multiLvlStrRef>
          </c:cat>
          <c:val>
            <c:numRef>
              <c:extLst>
                <c:ext xmlns:c15="http://schemas.microsoft.com/office/drawing/2012/chart" uri="{02D57815-91ED-43cb-92C2-25804820EDAC}">
                  <c15:fullRef>
                    <c15:sqref>'C7.5'!$B$6:$M$6</c15:sqref>
                  </c15:fullRef>
                </c:ext>
              </c:extLst>
              <c:f>'C7.5'!$B$6:$L$6</c:f>
              <c:numCache>
                <c:formatCode>0.0</c:formatCode>
                <c:ptCount val="11"/>
                <c:pt idx="0">
                  <c:v>8.2237828671772064</c:v>
                </c:pt>
                <c:pt idx="1">
                  <c:v>3.1334459441060671</c:v>
                </c:pt>
                <c:pt idx="2">
                  <c:v>2.430876077446662</c:v>
                </c:pt>
                <c:pt idx="3">
                  <c:v>6.2362974606397188</c:v>
                </c:pt>
                <c:pt idx="4">
                  <c:v>3.2661135084374018</c:v>
                </c:pt>
                <c:pt idx="5">
                  <c:v>0.8344021104638597</c:v>
                </c:pt>
                <c:pt idx="6">
                  <c:v>2.4123660846188484</c:v>
                </c:pt>
                <c:pt idx="7">
                  <c:v>1.2585518968538172</c:v>
                </c:pt>
                <c:pt idx="8">
                  <c:v>1.4201620279752136</c:v>
                </c:pt>
                <c:pt idx="9">
                  <c:v>4.5074253013384471</c:v>
                </c:pt>
                <c:pt idx="10">
                  <c:v>0.48528852923986776</c:v>
                </c:pt>
              </c:numCache>
            </c:numRef>
          </c:val>
          <c:extLst>
            <c:ext xmlns:c16="http://schemas.microsoft.com/office/drawing/2014/chart" uri="{C3380CC4-5D6E-409C-BE32-E72D297353CC}">
              <c16:uniqueId val="{00000000-2E25-4CB0-A843-A911FDEE87D9}"/>
            </c:ext>
          </c:extLst>
        </c:ser>
        <c:ser>
          <c:idx val="1"/>
          <c:order val="1"/>
          <c:tx>
            <c:strRef>
              <c:f>'C7.5'!$A$7</c:f>
              <c:strCache>
                <c:ptCount val="1"/>
                <c:pt idx="0">
                  <c:v>Uomini</c:v>
                </c:pt>
              </c:strCache>
            </c:strRef>
          </c:tx>
          <c:spPr>
            <a:solidFill>
              <a:srgbClr val="F6CA35"/>
            </a:solidFill>
            <a:ln>
              <a:noFill/>
            </a:ln>
            <a:effectLst/>
          </c:spPr>
          <c:invertIfNegative val="0"/>
          <c:cat>
            <c:multiLvlStrRef>
              <c:extLst>
                <c:ext xmlns:c15="http://schemas.microsoft.com/office/drawing/2012/chart" uri="{02D57815-91ED-43cb-92C2-25804820EDAC}">
                  <c15:fullRef>
                    <c15:sqref>'C7.5'!$B$3:$M$4</c15:sqref>
                  </c15:fullRef>
                </c:ext>
              </c:extLst>
              <c:f>'C7.5'!$B$3:$M$4</c:f>
              <c:multiLvlStrCache>
                <c:ptCount val="11"/>
                <c:lvl>
                  <c:pt idx="0">
                    <c:v>Preparare i pasti</c:v>
                  </c:pt>
                  <c:pt idx="1">
                    <c:v>Apparecchiare e lavare le stoviglie</c:v>
                  </c:pt>
                  <c:pt idx="2">
                    <c:v>Fare delle commissioni</c:v>
                  </c:pt>
                  <c:pt idx="3">
                    <c:v>Pulire e riordinare</c:v>
                  </c:pt>
                  <c:pt idx="4">
                    <c:v>Fare il bucato e stirare</c:v>
                  </c:pt>
                  <c:pt idx="5">
                    <c:v>Svolgere attività manuali</c:v>
                  </c:pt>
                  <c:pt idx="6">
                    <c:v>Cura di animali, piante e giardinaggio</c:v>
                  </c:pt>
                  <c:pt idx="7">
                    <c:v>Svolgere lavori amministrativi</c:v>
                  </c:pt>
                  <c:pt idx="8">
                    <c:v>Nutrirli, lavarli, vestirli e metterli a letto </c:v>
                  </c:pt>
                  <c:pt idx="9">
                    <c:v>Giocare, aiutarli a fare i compiti, ecc.</c:v>
                  </c:pt>
                  <c:pt idx="10">
                    <c:v>Accompagnarli da qualche parte</c:v>
                  </c:pt>
                </c:lvl>
                <c:lvl>
                  <c:pt idx="0">
                    <c:v>Compiti domestici</c:v>
                  </c:pt>
                  <c:pt idx="8">
                    <c:v>Cura dei figli </c:v>
                  </c:pt>
                </c:lvl>
              </c:multiLvlStrCache>
            </c:multiLvlStrRef>
          </c:cat>
          <c:val>
            <c:numRef>
              <c:extLst>
                <c:ext xmlns:c15="http://schemas.microsoft.com/office/drawing/2012/chart" uri="{02D57815-91ED-43cb-92C2-25804820EDAC}">
                  <c15:fullRef>
                    <c15:sqref>'C7.5'!$B$7:$M$7</c15:sqref>
                  </c15:fullRef>
                </c:ext>
              </c:extLst>
              <c:f>'C7.5'!$B$7:$L$7</c:f>
              <c:numCache>
                <c:formatCode>0.0</c:formatCode>
                <c:ptCount val="11"/>
                <c:pt idx="0">
                  <c:v>4.2220517881669677</c:v>
                </c:pt>
                <c:pt idx="1">
                  <c:v>2.1757163643572519</c:v>
                </c:pt>
                <c:pt idx="2">
                  <c:v>1.8325870325339482</c:v>
                </c:pt>
                <c:pt idx="3">
                  <c:v>2.5395681486050035</c:v>
                </c:pt>
                <c:pt idx="4">
                  <c:v>0.65427047242393066</c:v>
                </c:pt>
                <c:pt idx="5">
                  <c:v>1.7356971558232916</c:v>
                </c:pt>
                <c:pt idx="6">
                  <c:v>2.31193004234416</c:v>
                </c:pt>
                <c:pt idx="7">
                  <c:v>1.2752871540004163</c:v>
                </c:pt>
                <c:pt idx="8">
                  <c:v>0.44176408837040881</c:v>
                </c:pt>
                <c:pt idx="9">
                  <c:v>2.9125604341677822</c:v>
                </c:pt>
                <c:pt idx="10">
                  <c:v>0.39990836052642076</c:v>
                </c:pt>
              </c:numCache>
            </c:numRef>
          </c:val>
          <c:extLst>
            <c:ext xmlns:c16="http://schemas.microsoft.com/office/drawing/2014/chart" uri="{C3380CC4-5D6E-409C-BE32-E72D297353CC}">
              <c16:uniqueId val="{00000001-2E25-4CB0-A843-A911FDEE87D9}"/>
            </c:ext>
          </c:extLst>
        </c:ser>
        <c:dLbls>
          <c:showLegendKey val="0"/>
          <c:showVal val="0"/>
          <c:showCatName val="0"/>
          <c:showSerName val="0"/>
          <c:showPercent val="0"/>
          <c:showBubbleSize val="0"/>
        </c:dLbls>
        <c:gapWidth val="182"/>
        <c:axId val="887749352"/>
        <c:axId val="887746400"/>
      </c:barChart>
      <c:catAx>
        <c:axId val="887749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87746400"/>
        <c:crosses val="autoZero"/>
        <c:auto val="1"/>
        <c:lblAlgn val="ctr"/>
        <c:lblOffset val="100"/>
        <c:noMultiLvlLbl val="0"/>
      </c:catAx>
      <c:valAx>
        <c:axId val="8877464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87749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it-CH" sz="1200"/>
              <a:t>Persone che svolgono volontariato fuori dall’economia domestica (in %), secondo il tipo di volontariato, in Ticino, nel 2020</a:t>
            </a:r>
          </a:p>
        </c:rich>
      </c:tx>
      <c:layout>
        <c:manualLayout>
          <c:xMode val="edge"/>
          <c:yMode val="edge"/>
          <c:x val="2.027777777777769E-3"/>
          <c:y val="4.6296296296296294E-3"/>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27317957130358705"/>
          <c:y val="0.21053988890923514"/>
          <c:w val="0.68359820647419067"/>
          <c:h val="0.56220747115912839"/>
        </c:manualLayout>
      </c:layout>
      <c:barChart>
        <c:barDir val="bar"/>
        <c:grouping val="clustered"/>
        <c:varyColors val="0"/>
        <c:ser>
          <c:idx val="0"/>
          <c:order val="0"/>
          <c:tx>
            <c:strRef>
              <c:f>'C7.6'!$B$3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'C7.6'!$A$5:$A$6</c:f>
              <c:strCache>
                <c:ptCount val="2"/>
                <c:pt idx="0">
                  <c:v>Volontariato informale</c:v>
                </c:pt>
                <c:pt idx="1">
                  <c:v>Volontariato formale</c:v>
                </c:pt>
              </c:strCache>
            </c:strRef>
          </c:cat>
          <c:val>
            <c:numRef>
              <c:f>'C7.6'!$B$5:$B$6</c:f>
              <c:numCache>
                <c:formatCode>General</c:formatCode>
                <c:ptCount val="2"/>
                <c:pt idx="0">
                  <c:v>32.9</c:v>
                </c:pt>
                <c:pt idx="1">
                  <c:v>7.5</c:v>
                </c:pt>
              </c:numCache>
            </c:numRef>
          </c:val>
          <c:extLst>
            <c:ext xmlns:c16="http://schemas.microsoft.com/office/drawing/2014/chart" uri="{C3380CC4-5D6E-409C-BE32-E72D297353CC}">
              <c16:uniqueId val="{00000000-2A08-49B5-A9EA-6C32A9EEBADE}"/>
            </c:ext>
          </c:extLst>
        </c:ser>
        <c:ser>
          <c:idx val="1"/>
          <c:order val="1"/>
          <c:tx>
            <c:strRef>
              <c:f>'C7.6'!$C$3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'C7.6'!$A$5:$A$6</c:f>
              <c:strCache>
                <c:ptCount val="2"/>
                <c:pt idx="0">
                  <c:v>Volontariato informale</c:v>
                </c:pt>
                <c:pt idx="1">
                  <c:v>Volontariato formale</c:v>
                </c:pt>
              </c:strCache>
            </c:strRef>
          </c:cat>
          <c:val>
            <c:numRef>
              <c:f>'C7.6'!$C$5:$C$6</c:f>
              <c:numCache>
                <c:formatCode>General</c:formatCode>
                <c:ptCount val="2"/>
                <c:pt idx="0">
                  <c:v>27.4</c:v>
                </c:pt>
                <c:pt idx="1">
                  <c:v>11</c:v>
                </c:pt>
              </c:numCache>
            </c:numRef>
          </c:val>
          <c:extLst>
            <c:ext xmlns:c16="http://schemas.microsoft.com/office/drawing/2014/chart" uri="{C3380CC4-5D6E-409C-BE32-E72D297353CC}">
              <c16:uniqueId val="{00000001-2A08-49B5-A9EA-6C32A9EEBADE}"/>
            </c:ext>
          </c:extLst>
        </c:ser>
        <c:dLbls>
          <c:showLegendKey val="0"/>
          <c:showVal val="0"/>
          <c:showCatName val="0"/>
          <c:showSerName val="0"/>
          <c:showPercent val="0"/>
          <c:showBubbleSize val="0"/>
        </c:dLbls>
        <c:gapWidth val="182"/>
        <c:axId val="887554296"/>
        <c:axId val="887554624"/>
      </c:barChart>
      <c:catAx>
        <c:axId val="887554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87554624"/>
        <c:crosses val="autoZero"/>
        <c:auto val="1"/>
        <c:lblAlgn val="ctr"/>
        <c:lblOffset val="100"/>
        <c:noMultiLvlLbl val="0"/>
      </c:catAx>
      <c:valAx>
        <c:axId val="887554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887554296"/>
        <c:crosses val="autoZero"/>
        <c:crossBetween val="between"/>
      </c:valAx>
      <c:spPr>
        <a:noFill/>
        <a:ln>
          <a:noFill/>
        </a:ln>
        <a:effectLst/>
      </c:spPr>
    </c:plotArea>
    <c:legend>
      <c:legendPos val="b"/>
      <c:layout>
        <c:manualLayout>
          <c:xMode val="edge"/>
          <c:yMode val="edge"/>
          <c:x val="0.50461679790026248"/>
          <c:y val="0.84969144845266431"/>
          <c:w val="0.2352108486439195"/>
          <c:h val="6.54074345357993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it-CH" sz="1200" b="1"/>
              <a:t>Popolazione residente permanente: osservazioni e scenari futuri, in Ticino, dal 1991 al 2050</a:t>
            </a:r>
          </a:p>
        </c:rich>
      </c:tx>
      <c:layout>
        <c:manualLayout>
          <c:xMode val="edge"/>
          <c:yMode val="edge"/>
          <c:x val="3.173798927308001E-3"/>
          <c:y val="2.7835768963117608E-3"/>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8.1563543687473844E-2"/>
          <c:y val="0.1372303409881698"/>
          <c:w val="0.89718041766518319"/>
          <c:h val="0.65865456797023547"/>
        </c:manualLayout>
      </c:layout>
      <c:lineChart>
        <c:grouping val="standard"/>
        <c:varyColors val="0"/>
        <c:ser>
          <c:idx val="0"/>
          <c:order val="0"/>
          <c:tx>
            <c:strRef>
              <c:f>'C1.3'!$B$3</c:f>
              <c:strCache>
                <c:ptCount val="1"/>
                <c:pt idx="0">
                  <c:v>Uomini osservati</c:v>
                </c:pt>
              </c:strCache>
            </c:strRef>
          </c:tx>
          <c:spPr>
            <a:ln w="28575" cap="rnd">
              <a:solidFill>
                <a:srgbClr val="F6CA35"/>
              </a:solidFill>
              <a:round/>
            </a:ln>
            <a:effectLst/>
          </c:spPr>
          <c:marker>
            <c:symbol val="none"/>
          </c:marker>
          <c:cat>
            <c:strRef>
              <c:f>'C1.3'!$A$5:$A$64</c:f>
              <c:strCache>
                <c:ptCount val="6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pt idx="50">
                  <c:v>2041</c:v>
                </c:pt>
                <c:pt idx="51">
                  <c:v>2042</c:v>
                </c:pt>
                <c:pt idx="52">
                  <c:v>2043</c:v>
                </c:pt>
                <c:pt idx="53">
                  <c:v>2044</c:v>
                </c:pt>
                <c:pt idx="54">
                  <c:v>2045</c:v>
                </c:pt>
                <c:pt idx="55">
                  <c:v>2046</c:v>
                </c:pt>
                <c:pt idx="56">
                  <c:v>2047</c:v>
                </c:pt>
                <c:pt idx="57">
                  <c:v>2048</c:v>
                </c:pt>
                <c:pt idx="58">
                  <c:v>2049</c:v>
                </c:pt>
                <c:pt idx="59">
                  <c:v>2050</c:v>
                </c:pt>
              </c:strCache>
            </c:strRef>
          </c:cat>
          <c:val>
            <c:numRef>
              <c:f>'C1.3'!$B$5:$B$33</c:f>
              <c:numCache>
                <c:formatCode>#,##0</c:formatCode>
                <c:ptCount val="29"/>
                <c:pt idx="0">
                  <c:v>138424</c:v>
                </c:pt>
                <c:pt idx="1">
                  <c:v>140543</c:v>
                </c:pt>
                <c:pt idx="2">
                  <c:v>142367</c:v>
                </c:pt>
                <c:pt idx="3">
                  <c:v>144443</c:v>
                </c:pt>
                <c:pt idx="4">
                  <c:v>145996</c:v>
                </c:pt>
                <c:pt idx="5">
                  <c:v>145716</c:v>
                </c:pt>
                <c:pt idx="6">
                  <c:v>146082</c:v>
                </c:pt>
                <c:pt idx="7">
                  <c:v>146298</c:v>
                </c:pt>
                <c:pt idx="8">
                  <c:v>147419</c:v>
                </c:pt>
                <c:pt idx="9">
                  <c:v>148317</c:v>
                </c:pt>
                <c:pt idx="10">
                  <c:v>148599</c:v>
                </c:pt>
                <c:pt idx="11">
                  <c:v>150150</c:v>
                </c:pt>
                <c:pt idx="12">
                  <c:v>151356</c:v>
                </c:pt>
                <c:pt idx="13">
                  <c:v>152850</c:v>
                </c:pt>
                <c:pt idx="14">
                  <c:v>154225</c:v>
                </c:pt>
                <c:pt idx="15">
                  <c:v>155603</c:v>
                </c:pt>
                <c:pt idx="16">
                  <c:v>157656</c:v>
                </c:pt>
                <c:pt idx="17">
                  <c:v>160014</c:v>
                </c:pt>
                <c:pt idx="18">
                  <c:v>161540</c:v>
                </c:pt>
                <c:pt idx="19">
                  <c:v>161891</c:v>
                </c:pt>
                <c:pt idx="20">
                  <c:v>163410</c:v>
                </c:pt>
                <c:pt idx="21">
                  <c:v>165873</c:v>
                </c:pt>
                <c:pt idx="22">
                  <c:v>168446</c:v>
                </c:pt>
                <c:pt idx="23">
                  <c:v>170541</c:v>
                </c:pt>
                <c:pt idx="24">
                  <c:v>171466</c:v>
                </c:pt>
                <c:pt idx="25">
                  <c:v>172877</c:v>
                </c:pt>
                <c:pt idx="26">
                  <c:v>172505</c:v>
                </c:pt>
                <c:pt idx="27">
                  <c:v>172192</c:v>
                </c:pt>
                <c:pt idx="28">
                  <c:v>171141</c:v>
                </c:pt>
              </c:numCache>
            </c:numRef>
          </c:val>
          <c:smooth val="0"/>
          <c:extLst>
            <c:ext xmlns:c16="http://schemas.microsoft.com/office/drawing/2014/chart" uri="{C3380CC4-5D6E-409C-BE32-E72D297353CC}">
              <c16:uniqueId val="{00000000-AE21-4872-B7E1-9FBAA61462E0}"/>
            </c:ext>
          </c:extLst>
        </c:ser>
        <c:ser>
          <c:idx val="1"/>
          <c:order val="1"/>
          <c:tx>
            <c:strRef>
              <c:f>'C1.3'!$C$3</c:f>
              <c:strCache>
                <c:ptCount val="1"/>
                <c:pt idx="0">
                  <c:v>Donne osservate</c:v>
                </c:pt>
              </c:strCache>
            </c:strRef>
          </c:tx>
          <c:spPr>
            <a:ln w="28575" cap="rnd">
              <a:solidFill>
                <a:srgbClr val="6E8CB6"/>
              </a:solidFill>
              <a:round/>
            </a:ln>
            <a:effectLst/>
          </c:spPr>
          <c:marker>
            <c:symbol val="none"/>
          </c:marker>
          <c:cat>
            <c:strRef>
              <c:f>'C1.3'!$A$5:$A$64</c:f>
              <c:strCache>
                <c:ptCount val="6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pt idx="50">
                  <c:v>2041</c:v>
                </c:pt>
                <c:pt idx="51">
                  <c:v>2042</c:v>
                </c:pt>
                <c:pt idx="52">
                  <c:v>2043</c:v>
                </c:pt>
                <c:pt idx="53">
                  <c:v>2044</c:v>
                </c:pt>
                <c:pt idx="54">
                  <c:v>2045</c:v>
                </c:pt>
                <c:pt idx="55">
                  <c:v>2046</c:v>
                </c:pt>
                <c:pt idx="56">
                  <c:v>2047</c:v>
                </c:pt>
                <c:pt idx="57">
                  <c:v>2048</c:v>
                </c:pt>
                <c:pt idx="58">
                  <c:v>2049</c:v>
                </c:pt>
                <c:pt idx="59">
                  <c:v>2050</c:v>
                </c:pt>
              </c:strCache>
            </c:strRef>
          </c:cat>
          <c:val>
            <c:numRef>
              <c:f>'C1.3'!$C$5:$C$33</c:f>
              <c:numCache>
                <c:formatCode>#,##0</c:formatCode>
                <c:ptCount val="29"/>
                <c:pt idx="0">
                  <c:v>151576</c:v>
                </c:pt>
                <c:pt idx="1">
                  <c:v>153565</c:v>
                </c:pt>
                <c:pt idx="2">
                  <c:v>155588</c:v>
                </c:pt>
                <c:pt idx="3">
                  <c:v>157688</c:v>
                </c:pt>
                <c:pt idx="4">
                  <c:v>159203</c:v>
                </c:pt>
                <c:pt idx="5">
                  <c:v>159114</c:v>
                </c:pt>
                <c:pt idx="6">
                  <c:v>159506</c:v>
                </c:pt>
                <c:pt idx="7">
                  <c:v>159881</c:v>
                </c:pt>
                <c:pt idx="8">
                  <c:v>161079</c:v>
                </c:pt>
                <c:pt idx="9">
                  <c:v>161898</c:v>
                </c:pt>
                <c:pt idx="10">
                  <c:v>163929</c:v>
                </c:pt>
                <c:pt idx="11">
                  <c:v>165106</c:v>
                </c:pt>
                <c:pt idx="12">
                  <c:v>165959</c:v>
                </c:pt>
                <c:pt idx="13">
                  <c:v>167081</c:v>
                </c:pt>
                <c:pt idx="14">
                  <c:v>168051</c:v>
                </c:pt>
                <c:pt idx="15">
                  <c:v>169248</c:v>
                </c:pt>
                <c:pt idx="16">
                  <c:v>170924</c:v>
                </c:pt>
                <c:pt idx="17">
                  <c:v>172722</c:v>
                </c:pt>
                <c:pt idx="18">
                  <c:v>174180</c:v>
                </c:pt>
                <c:pt idx="19">
                  <c:v>171862</c:v>
                </c:pt>
                <c:pt idx="20">
                  <c:v>173533</c:v>
                </c:pt>
                <c:pt idx="21">
                  <c:v>175779</c:v>
                </c:pt>
                <c:pt idx="22">
                  <c:v>178093</c:v>
                </c:pt>
                <c:pt idx="23">
                  <c:v>179822</c:v>
                </c:pt>
                <c:pt idx="24">
                  <c:v>180480</c:v>
                </c:pt>
                <c:pt idx="25">
                  <c:v>181498</c:v>
                </c:pt>
                <c:pt idx="26">
                  <c:v>181204</c:v>
                </c:pt>
                <c:pt idx="27">
                  <c:v>181151</c:v>
                </c:pt>
                <c:pt idx="28">
                  <c:v>180350</c:v>
                </c:pt>
              </c:numCache>
            </c:numRef>
          </c:val>
          <c:smooth val="0"/>
          <c:extLst>
            <c:ext xmlns:c16="http://schemas.microsoft.com/office/drawing/2014/chart" uri="{C3380CC4-5D6E-409C-BE32-E72D297353CC}">
              <c16:uniqueId val="{00000001-AE21-4872-B7E1-9FBAA61462E0}"/>
            </c:ext>
          </c:extLst>
        </c:ser>
        <c:ser>
          <c:idx val="2"/>
          <c:order val="2"/>
          <c:tx>
            <c:strRef>
              <c:f>'C1.3'!$D$3</c:f>
              <c:strCache>
                <c:ptCount val="1"/>
                <c:pt idx="0">
                  <c:v>Uomini scenario medio</c:v>
                </c:pt>
              </c:strCache>
            </c:strRef>
          </c:tx>
          <c:spPr>
            <a:ln w="28575" cap="rnd">
              <a:solidFill>
                <a:srgbClr val="ABA15C"/>
              </a:solidFill>
              <a:round/>
            </a:ln>
            <a:effectLst/>
          </c:spPr>
          <c:marker>
            <c:symbol val="none"/>
          </c:marker>
          <c:cat>
            <c:strRef>
              <c:f>'C1.3'!$A$5:$A$64</c:f>
              <c:strCache>
                <c:ptCount val="6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pt idx="50">
                  <c:v>2041</c:v>
                </c:pt>
                <c:pt idx="51">
                  <c:v>2042</c:v>
                </c:pt>
                <c:pt idx="52">
                  <c:v>2043</c:v>
                </c:pt>
                <c:pt idx="53">
                  <c:v>2044</c:v>
                </c:pt>
                <c:pt idx="54">
                  <c:v>2045</c:v>
                </c:pt>
                <c:pt idx="55">
                  <c:v>2046</c:v>
                </c:pt>
                <c:pt idx="56">
                  <c:v>2047</c:v>
                </c:pt>
                <c:pt idx="57">
                  <c:v>2048</c:v>
                </c:pt>
                <c:pt idx="58">
                  <c:v>2049</c:v>
                </c:pt>
                <c:pt idx="59">
                  <c:v>2050</c:v>
                </c:pt>
              </c:strCache>
            </c:strRef>
          </c:cat>
          <c:val>
            <c:numRef>
              <c:f>'C1.3'!$D$5:$D$64</c:f>
              <c:numCache>
                <c:formatCode>#,##0</c:formatCode>
                <c:ptCount val="60"/>
                <c:pt idx="29">
                  <c:v>171496</c:v>
                </c:pt>
                <c:pt idx="30">
                  <c:v>171868</c:v>
                </c:pt>
                <c:pt idx="31">
                  <c:v>172243</c:v>
                </c:pt>
                <c:pt idx="32">
                  <c:v>172622</c:v>
                </c:pt>
                <c:pt idx="33">
                  <c:v>173011</c:v>
                </c:pt>
                <c:pt idx="34">
                  <c:v>173408</c:v>
                </c:pt>
                <c:pt idx="35">
                  <c:v>173805</c:v>
                </c:pt>
                <c:pt idx="36">
                  <c:v>174219</c:v>
                </c:pt>
                <c:pt idx="37">
                  <c:v>174635</c:v>
                </c:pt>
                <c:pt idx="38">
                  <c:v>175060</c:v>
                </c:pt>
                <c:pt idx="39">
                  <c:v>175492</c:v>
                </c:pt>
                <c:pt idx="40">
                  <c:v>175868</c:v>
                </c:pt>
                <c:pt idx="41">
                  <c:v>176195</c:v>
                </c:pt>
                <c:pt idx="42">
                  <c:v>176477</c:v>
                </c:pt>
                <c:pt idx="43">
                  <c:v>176714</c:v>
                </c:pt>
                <c:pt idx="44">
                  <c:v>176901</c:v>
                </c:pt>
                <c:pt idx="45">
                  <c:v>177037</c:v>
                </c:pt>
                <c:pt idx="46">
                  <c:v>177140</c:v>
                </c:pt>
                <c:pt idx="47">
                  <c:v>177202</c:v>
                </c:pt>
                <c:pt idx="48">
                  <c:v>177232</c:v>
                </c:pt>
                <c:pt idx="49">
                  <c:v>177228</c:v>
                </c:pt>
                <c:pt idx="50">
                  <c:v>177212</c:v>
                </c:pt>
                <c:pt idx="51">
                  <c:v>177182</c:v>
                </c:pt>
                <c:pt idx="52">
                  <c:v>177141</c:v>
                </c:pt>
                <c:pt idx="53">
                  <c:v>177081</c:v>
                </c:pt>
                <c:pt idx="54">
                  <c:v>177003</c:v>
                </c:pt>
                <c:pt idx="55">
                  <c:v>176902</c:v>
                </c:pt>
                <c:pt idx="56">
                  <c:v>176772</c:v>
                </c:pt>
                <c:pt idx="57">
                  <c:v>176616</c:v>
                </c:pt>
                <c:pt idx="58">
                  <c:v>176418</c:v>
                </c:pt>
                <c:pt idx="59">
                  <c:v>176199</c:v>
                </c:pt>
              </c:numCache>
            </c:numRef>
          </c:val>
          <c:smooth val="0"/>
          <c:extLst>
            <c:ext xmlns:c16="http://schemas.microsoft.com/office/drawing/2014/chart" uri="{C3380CC4-5D6E-409C-BE32-E72D297353CC}">
              <c16:uniqueId val="{00000002-AE21-4872-B7E1-9FBAA61462E0}"/>
            </c:ext>
          </c:extLst>
        </c:ser>
        <c:ser>
          <c:idx val="3"/>
          <c:order val="3"/>
          <c:tx>
            <c:strRef>
              <c:f>'C1.3'!$E$3</c:f>
              <c:strCache>
                <c:ptCount val="1"/>
                <c:pt idx="0">
                  <c:v>Donne scenario medio</c:v>
                </c:pt>
              </c:strCache>
            </c:strRef>
          </c:tx>
          <c:spPr>
            <a:ln w="28575" cap="rnd">
              <a:solidFill>
                <a:srgbClr val="3F4583"/>
              </a:solidFill>
              <a:round/>
            </a:ln>
            <a:effectLst/>
          </c:spPr>
          <c:marker>
            <c:symbol val="none"/>
          </c:marker>
          <c:cat>
            <c:strRef>
              <c:f>'C1.3'!$A$5:$A$64</c:f>
              <c:strCache>
                <c:ptCount val="6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pt idx="50">
                  <c:v>2041</c:v>
                </c:pt>
                <c:pt idx="51">
                  <c:v>2042</c:v>
                </c:pt>
                <c:pt idx="52">
                  <c:v>2043</c:v>
                </c:pt>
                <c:pt idx="53">
                  <c:v>2044</c:v>
                </c:pt>
                <c:pt idx="54">
                  <c:v>2045</c:v>
                </c:pt>
                <c:pt idx="55">
                  <c:v>2046</c:v>
                </c:pt>
                <c:pt idx="56">
                  <c:v>2047</c:v>
                </c:pt>
                <c:pt idx="57">
                  <c:v>2048</c:v>
                </c:pt>
                <c:pt idx="58">
                  <c:v>2049</c:v>
                </c:pt>
                <c:pt idx="59">
                  <c:v>2050</c:v>
                </c:pt>
              </c:strCache>
            </c:strRef>
          </c:cat>
          <c:val>
            <c:numRef>
              <c:f>'C1.3'!$E$5:$E$64</c:f>
              <c:numCache>
                <c:formatCode>#,##0</c:formatCode>
                <c:ptCount val="60"/>
                <c:pt idx="29">
                  <c:v>180506</c:v>
                </c:pt>
                <c:pt idx="30">
                  <c:v>180678</c:v>
                </c:pt>
                <c:pt idx="31">
                  <c:v>180868</c:v>
                </c:pt>
                <c:pt idx="32">
                  <c:v>181079</c:v>
                </c:pt>
                <c:pt idx="33">
                  <c:v>181305</c:v>
                </c:pt>
                <c:pt idx="34">
                  <c:v>181547</c:v>
                </c:pt>
                <c:pt idx="35">
                  <c:v>181794</c:v>
                </c:pt>
                <c:pt idx="36">
                  <c:v>182061</c:v>
                </c:pt>
                <c:pt idx="37">
                  <c:v>182337</c:v>
                </c:pt>
                <c:pt idx="38">
                  <c:v>182629</c:v>
                </c:pt>
                <c:pt idx="39">
                  <c:v>182930</c:v>
                </c:pt>
                <c:pt idx="40">
                  <c:v>183194</c:v>
                </c:pt>
                <c:pt idx="41">
                  <c:v>183427</c:v>
                </c:pt>
                <c:pt idx="42">
                  <c:v>183613</c:v>
                </c:pt>
                <c:pt idx="43">
                  <c:v>183762</c:v>
                </c:pt>
                <c:pt idx="44">
                  <c:v>183877</c:v>
                </c:pt>
                <c:pt idx="45">
                  <c:v>183953</c:v>
                </c:pt>
                <c:pt idx="46">
                  <c:v>183993</c:v>
                </c:pt>
                <c:pt idx="47">
                  <c:v>184000</c:v>
                </c:pt>
                <c:pt idx="48">
                  <c:v>183967</c:v>
                </c:pt>
                <c:pt idx="49">
                  <c:v>183904</c:v>
                </c:pt>
                <c:pt idx="50">
                  <c:v>183830</c:v>
                </c:pt>
                <c:pt idx="51">
                  <c:v>183743</c:v>
                </c:pt>
                <c:pt idx="52">
                  <c:v>183654</c:v>
                </c:pt>
                <c:pt idx="53">
                  <c:v>183542</c:v>
                </c:pt>
                <c:pt idx="54">
                  <c:v>183423</c:v>
                </c:pt>
                <c:pt idx="55">
                  <c:v>183274</c:v>
                </c:pt>
                <c:pt idx="56">
                  <c:v>183110</c:v>
                </c:pt>
                <c:pt idx="57">
                  <c:v>182923</c:v>
                </c:pt>
                <c:pt idx="58">
                  <c:v>182717</c:v>
                </c:pt>
                <c:pt idx="59">
                  <c:v>182484</c:v>
                </c:pt>
              </c:numCache>
            </c:numRef>
          </c:val>
          <c:smooth val="0"/>
          <c:extLst>
            <c:ext xmlns:c16="http://schemas.microsoft.com/office/drawing/2014/chart" uri="{C3380CC4-5D6E-409C-BE32-E72D297353CC}">
              <c16:uniqueId val="{00000003-AE21-4872-B7E1-9FBAA61462E0}"/>
            </c:ext>
          </c:extLst>
        </c:ser>
        <c:dLbls>
          <c:showLegendKey val="0"/>
          <c:showVal val="0"/>
          <c:showCatName val="0"/>
          <c:showSerName val="0"/>
          <c:showPercent val="0"/>
          <c:showBubbleSize val="0"/>
        </c:dLbls>
        <c:smooth val="0"/>
        <c:axId val="1005874872"/>
        <c:axId val="1005881760"/>
      </c:lineChart>
      <c:catAx>
        <c:axId val="1005874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1005881760"/>
        <c:crosses val="autoZero"/>
        <c:auto val="1"/>
        <c:lblAlgn val="ctr"/>
        <c:lblOffset val="100"/>
        <c:noMultiLvlLbl val="0"/>
      </c:catAx>
      <c:valAx>
        <c:axId val="1005881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1005874872"/>
        <c:crosses val="autoZero"/>
        <c:crossBetween val="between"/>
        <c:minorUnit val="50000"/>
      </c:valAx>
      <c:spPr>
        <a:noFill/>
        <a:ln>
          <a:noFill/>
        </a:ln>
        <a:effectLst/>
      </c:spPr>
    </c:plotArea>
    <c:legend>
      <c:legendPos val="b"/>
      <c:layout>
        <c:manualLayout>
          <c:xMode val="edge"/>
          <c:yMode val="edge"/>
          <c:x val="7.9590703335996049E-2"/>
          <c:y val="0.88343738869802035"/>
          <c:w val="0.89492487352124461"/>
          <c:h val="4.69731888941857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Tasso di povertà assoluta e tasso di rischio di povertà* (in %), in Svizzera, dal 2015</a:t>
            </a:r>
          </a:p>
        </c:rich>
      </c:tx>
      <c:layout>
        <c:manualLayout>
          <c:xMode val="edge"/>
          <c:yMode val="edge"/>
          <c:x val="1.8310211223597011E-3"/>
          <c:y val="2.4775468254724327E-2"/>
        </c:manualLayout>
      </c:layout>
      <c:overlay val="0"/>
    </c:title>
    <c:autoTitleDeleted val="0"/>
    <c:plotArea>
      <c:layout>
        <c:manualLayout>
          <c:layoutTarget val="inner"/>
          <c:xMode val="edge"/>
          <c:yMode val="edge"/>
          <c:x val="9.4780573756951716E-2"/>
          <c:y val="0.19111421241946916"/>
          <c:w val="0.75717820237505273"/>
          <c:h val="0.55478977075794156"/>
        </c:manualLayout>
      </c:layout>
      <c:barChart>
        <c:barDir val="col"/>
        <c:grouping val="clustered"/>
        <c:varyColors val="0"/>
        <c:ser>
          <c:idx val="0"/>
          <c:order val="0"/>
          <c:tx>
            <c:strRef>
              <c:f>'C8.1'!$A$15</c:f>
              <c:strCache>
                <c:ptCount val="1"/>
                <c:pt idx="0">
                  <c:v>Uomini</c:v>
                </c:pt>
              </c:strCache>
            </c:strRef>
          </c:tx>
          <c:spPr>
            <a:solidFill>
              <a:srgbClr val="F6CA35"/>
            </a:solidFill>
          </c:spPr>
          <c:invertIfNegative val="0"/>
          <c:errBars>
            <c:errBarType val="both"/>
            <c:errValType val="cust"/>
            <c:noEndCap val="0"/>
            <c:plus>
              <c:numRef>
                <c:f>'C8.1'!$B$17:$Q$17</c:f>
                <c:numCache>
                  <c:formatCode>General</c:formatCode>
                  <c:ptCount val="16"/>
                  <c:pt idx="0">
                    <c:v>5.9199999999999999E-3</c:v>
                  </c:pt>
                  <c:pt idx="1">
                    <c:v>6.3E-3</c:v>
                  </c:pt>
                  <c:pt idx="2">
                    <c:v>7.0000000000000001E-3</c:v>
                  </c:pt>
                  <c:pt idx="3">
                    <c:v>8.2699999999999978E-3</c:v>
                  </c:pt>
                  <c:pt idx="4">
                    <c:v>7.92E-3</c:v>
                  </c:pt>
                  <c:pt idx="5">
                    <c:v>7.45E-3</c:v>
                  </c:pt>
                  <c:pt idx="6">
                    <c:v>6.6051899999999995E-3</c:v>
                  </c:pt>
                  <c:pt idx="7">
                    <c:v>8.2481499999999992E-3</c:v>
                  </c:pt>
                  <c:pt idx="8">
                    <c:v>9.0299999999999998E-3</c:v>
                  </c:pt>
                  <c:pt idx="9">
                    <c:v>9.7900000000000001E-3</c:v>
                  </c:pt>
                  <c:pt idx="10">
                    <c:v>8.9499999999999996E-3</c:v>
                  </c:pt>
                  <c:pt idx="11">
                    <c:v>1.1334464399999997E-2</c:v>
                  </c:pt>
                  <c:pt idx="12">
                    <c:v>1.1076077600000001E-2</c:v>
                  </c:pt>
                  <c:pt idx="13">
                    <c:v>1.07109296E-2</c:v>
                  </c:pt>
                  <c:pt idx="14">
                    <c:v>1.0300143217900775E-2</c:v>
                  </c:pt>
                  <c:pt idx="15">
                    <c:v>1.1000000000000001E-2</c:v>
                  </c:pt>
                </c:numCache>
              </c:numRef>
            </c:plus>
            <c:minus>
              <c:numRef>
                <c:f>'C8.1'!$B$17:$Q$17</c:f>
                <c:numCache>
                  <c:formatCode>General</c:formatCode>
                  <c:ptCount val="16"/>
                  <c:pt idx="0">
                    <c:v>5.9199999999999999E-3</c:v>
                  </c:pt>
                  <c:pt idx="1">
                    <c:v>6.3E-3</c:v>
                  </c:pt>
                  <c:pt idx="2">
                    <c:v>7.0000000000000001E-3</c:v>
                  </c:pt>
                  <c:pt idx="3">
                    <c:v>8.2699999999999978E-3</c:v>
                  </c:pt>
                  <c:pt idx="4">
                    <c:v>7.92E-3</c:v>
                  </c:pt>
                  <c:pt idx="5">
                    <c:v>7.45E-3</c:v>
                  </c:pt>
                  <c:pt idx="6">
                    <c:v>6.6051899999999995E-3</c:v>
                  </c:pt>
                  <c:pt idx="7">
                    <c:v>8.2481499999999992E-3</c:v>
                  </c:pt>
                  <c:pt idx="8">
                    <c:v>9.0299999999999998E-3</c:v>
                  </c:pt>
                  <c:pt idx="9">
                    <c:v>9.7900000000000001E-3</c:v>
                  </c:pt>
                  <c:pt idx="10">
                    <c:v>8.9499999999999996E-3</c:v>
                  </c:pt>
                  <c:pt idx="11">
                    <c:v>1.1334464399999997E-2</c:v>
                  </c:pt>
                  <c:pt idx="12">
                    <c:v>1.1076077600000001E-2</c:v>
                  </c:pt>
                  <c:pt idx="13">
                    <c:v>1.07109296E-2</c:v>
                  </c:pt>
                  <c:pt idx="14">
                    <c:v>1.0300143217900775E-2</c:v>
                  </c:pt>
                  <c:pt idx="15">
                    <c:v>1.1000000000000001E-2</c:v>
                  </c:pt>
                </c:numCache>
              </c:numRef>
            </c:minus>
          </c:errBars>
          <c:cat>
            <c:multiLvlStrRef>
              <c:f>'C8.1'!$B$13:$Q$14</c:f>
              <c:multiLvlStrCache>
                <c:ptCount val="16"/>
                <c:lvl>
                  <c:pt idx="0">
                    <c:v>2015</c:v>
                  </c:pt>
                  <c:pt idx="1">
                    <c:v>2016</c:v>
                  </c:pt>
                  <c:pt idx="2">
                    <c:v>2017</c:v>
                  </c:pt>
                  <c:pt idx="3">
                    <c:v>2018</c:v>
                  </c:pt>
                  <c:pt idx="4">
                    <c:v>2019</c:v>
                  </c:pt>
                  <c:pt idx="5">
                    <c:v>2020</c:v>
                  </c:pt>
                  <c:pt idx="6">
                    <c:v>2021</c:v>
                  </c:pt>
                  <c:pt idx="7">
                    <c:v>2022</c:v>
                  </c:pt>
                  <c:pt idx="8">
                    <c:v>2015</c:v>
                  </c:pt>
                  <c:pt idx="9">
                    <c:v>2016</c:v>
                  </c:pt>
                  <c:pt idx="10">
                    <c:v>2017</c:v>
                  </c:pt>
                  <c:pt idx="11">
                    <c:v>2018</c:v>
                  </c:pt>
                  <c:pt idx="12">
                    <c:v>2019</c:v>
                  </c:pt>
                  <c:pt idx="13">
                    <c:v>2020</c:v>
                  </c:pt>
                  <c:pt idx="14">
                    <c:v>2021</c:v>
                  </c:pt>
                  <c:pt idx="15">
                    <c:v>2022</c:v>
                  </c:pt>
                </c:lvl>
                <c:lvl>
                  <c:pt idx="0">
                    <c:v>Tasso di povertà assoluta</c:v>
                  </c:pt>
                  <c:pt idx="8">
                    <c:v>Tasso di rischio di povertà</c:v>
                  </c:pt>
                </c:lvl>
              </c:multiLvlStrCache>
            </c:multiLvlStrRef>
          </c:cat>
          <c:val>
            <c:numRef>
              <c:f>'C8.1'!$B$15:$Q$15</c:f>
              <c:numCache>
                <c:formatCode>0.0%</c:formatCode>
                <c:ptCount val="16"/>
                <c:pt idx="0">
                  <c:v>0.06</c:v>
                </c:pt>
                <c:pt idx="1">
                  <c:v>6.5320000000000003E-2</c:v>
                </c:pt>
                <c:pt idx="2">
                  <c:v>7.8E-2</c:v>
                </c:pt>
                <c:pt idx="3">
                  <c:v>7.5999999999999998E-2</c:v>
                </c:pt>
                <c:pt idx="4">
                  <c:v>8.4000000000000005E-2</c:v>
                </c:pt>
                <c:pt idx="5">
                  <c:v>0.08</c:v>
                </c:pt>
                <c:pt idx="6">
                  <c:v>8.2000000000000003E-2</c:v>
                </c:pt>
                <c:pt idx="7">
                  <c:v>7.7537330000000002E-2</c:v>
                </c:pt>
                <c:pt idx="8">
                  <c:v>0.13300000000000001</c:v>
                </c:pt>
                <c:pt idx="9">
                  <c:v>0.13808999999999999</c:v>
                </c:pt>
                <c:pt idx="10">
                  <c:v>0.14399999999999999</c:v>
                </c:pt>
                <c:pt idx="11">
                  <c:v>0.13500000000000001</c:v>
                </c:pt>
                <c:pt idx="12">
                  <c:v>0.1558163414393556</c:v>
                </c:pt>
                <c:pt idx="13">
                  <c:v>0.152</c:v>
                </c:pt>
                <c:pt idx="14">
                  <c:v>0.13700000000000001</c:v>
                </c:pt>
                <c:pt idx="15">
                  <c:v>0.152</c:v>
                </c:pt>
              </c:numCache>
            </c:numRef>
          </c:val>
          <c:extLst>
            <c:ext xmlns:c16="http://schemas.microsoft.com/office/drawing/2014/chart" uri="{C3380CC4-5D6E-409C-BE32-E72D297353CC}">
              <c16:uniqueId val="{00000000-B425-4F97-9653-E84388D50EE3}"/>
            </c:ext>
          </c:extLst>
        </c:ser>
        <c:ser>
          <c:idx val="1"/>
          <c:order val="1"/>
          <c:tx>
            <c:strRef>
              <c:f>'C8.1'!$A$16</c:f>
              <c:strCache>
                <c:ptCount val="1"/>
                <c:pt idx="0">
                  <c:v>Donne</c:v>
                </c:pt>
              </c:strCache>
            </c:strRef>
          </c:tx>
          <c:spPr>
            <a:solidFill>
              <a:srgbClr val="6E8CB6"/>
            </a:solidFill>
          </c:spPr>
          <c:invertIfNegative val="0"/>
          <c:errBars>
            <c:errBarType val="both"/>
            <c:errValType val="cust"/>
            <c:noEndCap val="0"/>
            <c:plus>
              <c:numRef>
                <c:f>'C8.1'!$B$18:$Q$18</c:f>
                <c:numCache>
                  <c:formatCode>General</c:formatCode>
                  <c:ptCount val="16"/>
                  <c:pt idx="0">
                    <c:v>7.3800000000000003E-3</c:v>
                  </c:pt>
                  <c:pt idx="1">
                    <c:v>7.77E-3</c:v>
                  </c:pt>
                  <c:pt idx="2">
                    <c:v>7.0000000000000001E-3</c:v>
                  </c:pt>
                  <c:pt idx="3">
                    <c:v>8.9800000000000019E-3</c:v>
                  </c:pt>
                  <c:pt idx="4">
                    <c:v>7.6300000000000005E-3</c:v>
                  </c:pt>
                  <c:pt idx="5">
                    <c:v>8.3099999999999997E-3</c:v>
                  </c:pt>
                  <c:pt idx="6">
                    <c:v>7.6069900000000001E-3</c:v>
                  </c:pt>
                  <c:pt idx="7">
                    <c:v>7.2529400000000003E-3</c:v>
                  </c:pt>
                  <c:pt idx="8">
                    <c:v>9.8499999999999994E-3</c:v>
                  </c:pt>
                  <c:pt idx="9">
                    <c:v>1.0289999999999999E-2</c:v>
                  </c:pt>
                  <c:pt idx="10">
                    <c:v>9.1999999999999998E-3</c:v>
                  </c:pt>
                  <c:pt idx="11">
                    <c:v>1.2203724399999998E-2</c:v>
                  </c:pt>
                  <c:pt idx="12">
                    <c:v>1.0864534799999999E-2</c:v>
                  </c:pt>
                  <c:pt idx="13">
                    <c:v>1.0555952400000001E-2</c:v>
                  </c:pt>
                  <c:pt idx="14">
                    <c:v>9.9971770429542594E-3</c:v>
                  </c:pt>
                  <c:pt idx="15">
                    <c:v>1.1000000000000001E-2</c:v>
                  </c:pt>
                </c:numCache>
              </c:numRef>
            </c:plus>
            <c:minus>
              <c:numRef>
                <c:f>'C8.1'!$B$18:$Q$18</c:f>
                <c:numCache>
                  <c:formatCode>General</c:formatCode>
                  <c:ptCount val="16"/>
                  <c:pt idx="0">
                    <c:v>7.3800000000000003E-3</c:v>
                  </c:pt>
                  <c:pt idx="1">
                    <c:v>7.77E-3</c:v>
                  </c:pt>
                  <c:pt idx="2">
                    <c:v>7.0000000000000001E-3</c:v>
                  </c:pt>
                  <c:pt idx="3">
                    <c:v>8.9800000000000019E-3</c:v>
                  </c:pt>
                  <c:pt idx="4">
                    <c:v>7.6300000000000005E-3</c:v>
                  </c:pt>
                  <c:pt idx="5">
                    <c:v>8.3099999999999997E-3</c:v>
                  </c:pt>
                  <c:pt idx="6">
                    <c:v>7.6069900000000001E-3</c:v>
                  </c:pt>
                  <c:pt idx="7">
                    <c:v>7.2529400000000003E-3</c:v>
                  </c:pt>
                  <c:pt idx="8">
                    <c:v>9.8499999999999994E-3</c:v>
                  </c:pt>
                  <c:pt idx="9">
                    <c:v>1.0289999999999999E-2</c:v>
                  </c:pt>
                  <c:pt idx="10">
                    <c:v>9.1999999999999998E-3</c:v>
                  </c:pt>
                  <c:pt idx="11">
                    <c:v>1.2203724399999998E-2</c:v>
                  </c:pt>
                  <c:pt idx="12">
                    <c:v>1.0864534799999999E-2</c:v>
                  </c:pt>
                  <c:pt idx="13">
                    <c:v>1.0555952400000001E-2</c:v>
                  </c:pt>
                  <c:pt idx="14">
                    <c:v>9.9971770429542594E-3</c:v>
                  </c:pt>
                  <c:pt idx="15">
                    <c:v>1.1000000000000001E-2</c:v>
                  </c:pt>
                </c:numCache>
              </c:numRef>
            </c:minus>
          </c:errBars>
          <c:cat>
            <c:multiLvlStrRef>
              <c:f>'C8.1'!$B$13:$Q$14</c:f>
              <c:multiLvlStrCache>
                <c:ptCount val="16"/>
                <c:lvl>
                  <c:pt idx="0">
                    <c:v>2015</c:v>
                  </c:pt>
                  <c:pt idx="1">
                    <c:v>2016</c:v>
                  </c:pt>
                  <c:pt idx="2">
                    <c:v>2017</c:v>
                  </c:pt>
                  <c:pt idx="3">
                    <c:v>2018</c:v>
                  </c:pt>
                  <c:pt idx="4">
                    <c:v>2019</c:v>
                  </c:pt>
                  <c:pt idx="5">
                    <c:v>2020</c:v>
                  </c:pt>
                  <c:pt idx="6">
                    <c:v>2021</c:v>
                  </c:pt>
                  <c:pt idx="7">
                    <c:v>2022</c:v>
                  </c:pt>
                  <c:pt idx="8">
                    <c:v>2015</c:v>
                  </c:pt>
                  <c:pt idx="9">
                    <c:v>2016</c:v>
                  </c:pt>
                  <c:pt idx="10">
                    <c:v>2017</c:v>
                  </c:pt>
                  <c:pt idx="11">
                    <c:v>2018</c:v>
                  </c:pt>
                  <c:pt idx="12">
                    <c:v>2019</c:v>
                  </c:pt>
                  <c:pt idx="13">
                    <c:v>2020</c:v>
                  </c:pt>
                  <c:pt idx="14">
                    <c:v>2021</c:v>
                  </c:pt>
                  <c:pt idx="15">
                    <c:v>2022</c:v>
                  </c:pt>
                </c:lvl>
                <c:lvl>
                  <c:pt idx="0">
                    <c:v>Tasso di povertà assoluta</c:v>
                  </c:pt>
                  <c:pt idx="8">
                    <c:v>Tasso di rischio di povertà</c:v>
                  </c:pt>
                </c:lvl>
              </c:multiLvlStrCache>
            </c:multiLvlStrRef>
          </c:cat>
          <c:val>
            <c:numRef>
              <c:f>'C8.1'!$B$16:$Q$16</c:f>
              <c:numCache>
                <c:formatCode>0.0%</c:formatCode>
                <c:ptCount val="16"/>
                <c:pt idx="0">
                  <c:v>8.1000000000000003E-2</c:v>
                </c:pt>
                <c:pt idx="1">
                  <c:v>8.4760000000000002E-2</c:v>
                </c:pt>
                <c:pt idx="2">
                  <c:v>8.5999999999999993E-2</c:v>
                </c:pt>
                <c:pt idx="3">
                  <c:v>8.1000000000000003E-2</c:v>
                </c:pt>
                <c:pt idx="4">
                  <c:v>9.0999999999999998E-2</c:v>
                </c:pt>
                <c:pt idx="5">
                  <c:v>9.0999999999999998E-2</c:v>
                </c:pt>
                <c:pt idx="6">
                  <c:v>9.2999999999999999E-2</c:v>
                </c:pt>
                <c:pt idx="7">
                  <c:v>8.5537969999999991E-2</c:v>
                </c:pt>
                <c:pt idx="8">
                  <c:v>0.159</c:v>
                </c:pt>
                <c:pt idx="9">
                  <c:v>0.15522</c:v>
                </c:pt>
                <c:pt idx="10">
                  <c:v>0.156</c:v>
                </c:pt>
                <c:pt idx="11">
                  <c:v>0.14399999999999999</c:v>
                </c:pt>
                <c:pt idx="12">
                  <c:v>0.15894803102058561</c:v>
                </c:pt>
                <c:pt idx="13">
                  <c:v>0.157</c:v>
                </c:pt>
                <c:pt idx="14">
                  <c:v>0.155</c:v>
                </c:pt>
                <c:pt idx="15">
                  <c:v>0.16</c:v>
                </c:pt>
              </c:numCache>
            </c:numRef>
          </c:val>
          <c:extLst>
            <c:ext xmlns:c16="http://schemas.microsoft.com/office/drawing/2014/chart" uri="{C3380CC4-5D6E-409C-BE32-E72D297353CC}">
              <c16:uniqueId val="{00000001-B425-4F97-9653-E84388D50EE3}"/>
            </c:ext>
          </c:extLst>
        </c:ser>
        <c:dLbls>
          <c:showLegendKey val="0"/>
          <c:showVal val="0"/>
          <c:showCatName val="0"/>
          <c:showSerName val="0"/>
          <c:showPercent val="0"/>
          <c:showBubbleSize val="0"/>
        </c:dLbls>
        <c:gapWidth val="150"/>
        <c:axId val="73601792"/>
        <c:axId val="73603328"/>
      </c:barChart>
      <c:catAx>
        <c:axId val="73601792"/>
        <c:scaling>
          <c:orientation val="minMax"/>
        </c:scaling>
        <c:delete val="0"/>
        <c:axPos val="b"/>
        <c:numFmt formatCode="General" sourceLinked="0"/>
        <c:majorTickMark val="out"/>
        <c:minorTickMark val="none"/>
        <c:tickLblPos val="nextTo"/>
        <c:crossAx val="73603328"/>
        <c:crosses val="autoZero"/>
        <c:auto val="1"/>
        <c:lblAlgn val="ctr"/>
        <c:lblOffset val="100"/>
        <c:noMultiLvlLbl val="0"/>
      </c:catAx>
      <c:valAx>
        <c:axId val="73603328"/>
        <c:scaling>
          <c:orientation val="minMax"/>
        </c:scaling>
        <c:delete val="0"/>
        <c:axPos val="l"/>
        <c:majorGridlines/>
        <c:numFmt formatCode="0.0%" sourceLinked="1"/>
        <c:majorTickMark val="out"/>
        <c:minorTickMark val="none"/>
        <c:tickLblPos val="nextTo"/>
        <c:crossAx val="73601792"/>
        <c:crosses val="autoZero"/>
        <c:crossBetween val="between"/>
      </c:valAx>
    </c:plotArea>
    <c:legend>
      <c:legendPos val="r"/>
      <c:layout>
        <c:manualLayout>
          <c:xMode val="edge"/>
          <c:yMode val="edge"/>
          <c:x val="0.89490332665762751"/>
          <c:y val="0.52471827198319698"/>
          <c:w val="9.2458442694663162E-2"/>
          <c:h val="0.1986157028479956"/>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Tasso di povertà assoluta e tasso di rischio di povertà* (in %), secondo alcuni tipi di economia domestica, in Svizzera, dal 2015</a:t>
            </a:r>
          </a:p>
        </c:rich>
      </c:tx>
      <c:layout>
        <c:manualLayout>
          <c:xMode val="edge"/>
          <c:yMode val="edge"/>
          <c:x val="1.8974112319699685E-3"/>
          <c:y val="1.9096722040143416E-2"/>
        </c:manualLayout>
      </c:layout>
      <c:overlay val="0"/>
    </c:title>
    <c:autoTitleDeleted val="0"/>
    <c:plotArea>
      <c:layout>
        <c:manualLayout>
          <c:layoutTarget val="inner"/>
          <c:xMode val="edge"/>
          <c:yMode val="edge"/>
          <c:x val="8.9531110081828014E-2"/>
          <c:y val="0.19695348061367696"/>
          <c:w val="0.87531218156553958"/>
          <c:h val="0.55544127562676571"/>
        </c:manualLayout>
      </c:layout>
      <c:barChart>
        <c:barDir val="col"/>
        <c:grouping val="clustered"/>
        <c:varyColors val="0"/>
        <c:ser>
          <c:idx val="0"/>
          <c:order val="0"/>
          <c:tx>
            <c:strRef>
              <c:f>'C8.2'!$B$14:$B$15</c:f>
              <c:strCache>
                <c:ptCount val="2"/>
                <c:pt idx="0">
                  <c:v>Povertà assoluta</c:v>
                </c:pt>
                <c:pt idx="1">
                  <c:v>2015</c:v>
                </c:pt>
              </c:strCache>
            </c:strRef>
          </c:tx>
          <c:spPr>
            <a:solidFill>
              <a:srgbClr val="F6CA35"/>
            </a:solidFill>
          </c:spPr>
          <c:invertIfNegative val="0"/>
          <c:errBars>
            <c:errBarType val="both"/>
            <c:errValType val="cust"/>
            <c:noEndCap val="0"/>
            <c:plus>
              <c:numRef>
                <c:f>'C8.2'!$B$20:$B$23</c:f>
                <c:numCache>
                  <c:formatCode>General</c:formatCode>
                  <c:ptCount val="4"/>
                  <c:pt idx="0">
                    <c:v>1.4879999999999999E-2</c:v>
                  </c:pt>
                  <c:pt idx="1">
                    <c:v>8.8699999999999994E-3</c:v>
                  </c:pt>
                  <c:pt idx="2">
                    <c:v>1.093E-2</c:v>
                  </c:pt>
                  <c:pt idx="3">
                    <c:v>4.3720000000000002E-2</c:v>
                  </c:pt>
                </c:numCache>
              </c:numRef>
            </c:plus>
            <c:minus>
              <c:numRef>
                <c:f>'C8.2'!$B$20:$B$23</c:f>
                <c:numCache>
                  <c:formatCode>General</c:formatCode>
                  <c:ptCount val="4"/>
                  <c:pt idx="0">
                    <c:v>1.4879999999999999E-2</c:v>
                  </c:pt>
                  <c:pt idx="1">
                    <c:v>8.8699999999999994E-3</c:v>
                  </c:pt>
                  <c:pt idx="2">
                    <c:v>1.093E-2</c:v>
                  </c:pt>
                  <c:pt idx="3">
                    <c:v>4.3720000000000002E-2</c:v>
                  </c:pt>
                </c:numCache>
              </c:numRef>
            </c:minus>
          </c:errBars>
          <c:cat>
            <c:strRef>
              <c:f>'C8.2'!$A$16:$A$19</c:f>
              <c:strCache>
                <c:ptCount val="4"/>
                <c:pt idx="0">
                  <c:v>Persone sole (&lt;65 anni)</c:v>
                </c:pt>
                <c:pt idx="1">
                  <c:v>Coppie senza figli (&lt;65 anni)</c:v>
                </c:pt>
                <c:pt idx="2">
                  <c:v>Coppie con figli di meno di 18 anni</c:v>
                </c:pt>
                <c:pt idx="3">
                  <c:v>Genitori soli con figli di meno di 18 anni</c:v>
                </c:pt>
              </c:strCache>
            </c:strRef>
          </c:cat>
          <c:val>
            <c:numRef>
              <c:f>'C8.2'!$B$16:$B$19</c:f>
              <c:numCache>
                <c:formatCode>0.0%</c:formatCode>
                <c:ptCount val="4"/>
                <c:pt idx="0">
                  <c:v>0.125</c:v>
                </c:pt>
                <c:pt idx="1">
                  <c:v>3.5999999999999997E-2</c:v>
                </c:pt>
                <c:pt idx="2">
                  <c:v>4.3999999999999997E-2</c:v>
                </c:pt>
                <c:pt idx="3">
                  <c:v>0.125</c:v>
                </c:pt>
              </c:numCache>
            </c:numRef>
          </c:val>
          <c:extLst>
            <c:ext xmlns:c16="http://schemas.microsoft.com/office/drawing/2014/chart" uri="{C3380CC4-5D6E-409C-BE32-E72D297353CC}">
              <c16:uniqueId val="{00000000-25EF-4586-8D5D-FA44B1F21FED}"/>
            </c:ext>
          </c:extLst>
        </c:ser>
        <c:ser>
          <c:idx val="14"/>
          <c:order val="7"/>
          <c:tx>
            <c:v>Povertà assoluta 2022</c:v>
          </c:tx>
          <c:spPr>
            <a:solidFill>
              <a:srgbClr val="F9E488"/>
            </a:solidFill>
          </c:spPr>
          <c:invertIfNegative val="0"/>
          <c:errBars>
            <c:errBarType val="both"/>
            <c:errValType val="cust"/>
            <c:noEndCap val="0"/>
            <c:plus>
              <c:numRef>
                <c:f>'C8.2'!$I$20:$I$23</c:f>
                <c:numCache>
                  <c:formatCode>General</c:formatCode>
                  <c:ptCount val="4"/>
                  <c:pt idx="0">
                    <c:v>1.4433389999999999E-2</c:v>
                  </c:pt>
                  <c:pt idx="1">
                    <c:v>9.1913599999999991E-3</c:v>
                  </c:pt>
                  <c:pt idx="2">
                    <c:v>1.6433340000000001E-2</c:v>
                  </c:pt>
                  <c:pt idx="3">
                    <c:v>4.3315359999999997E-2</c:v>
                  </c:pt>
                </c:numCache>
              </c:numRef>
            </c:plus>
            <c:minus>
              <c:numRef>
                <c:f>'C8.2'!$I$20:$I$23</c:f>
                <c:numCache>
                  <c:formatCode>General</c:formatCode>
                  <c:ptCount val="4"/>
                  <c:pt idx="0">
                    <c:v>1.4433389999999999E-2</c:v>
                  </c:pt>
                  <c:pt idx="1">
                    <c:v>9.1913599999999991E-3</c:v>
                  </c:pt>
                  <c:pt idx="2">
                    <c:v>1.6433340000000001E-2</c:v>
                  </c:pt>
                  <c:pt idx="3">
                    <c:v>4.3315359999999997E-2</c:v>
                  </c:pt>
                </c:numCache>
              </c:numRef>
            </c:minus>
          </c:errBars>
          <c:val>
            <c:numRef>
              <c:f>'C8.2'!$I$16:$I$19</c:f>
              <c:numCache>
                <c:formatCode>0.0%</c:formatCode>
                <c:ptCount val="4"/>
                <c:pt idx="0">
                  <c:v>0.1323964</c:v>
                </c:pt>
                <c:pt idx="1">
                  <c:v>3.5149879999999994E-2</c:v>
                </c:pt>
                <c:pt idx="2">
                  <c:v>4.6324249999999997E-2</c:v>
                </c:pt>
                <c:pt idx="3">
                  <c:v>0.14262259999999999</c:v>
                </c:pt>
              </c:numCache>
            </c:numRef>
          </c:val>
          <c:extLst>
            <c:ext xmlns:c16="http://schemas.microsoft.com/office/drawing/2014/chart" uri="{C3380CC4-5D6E-409C-BE32-E72D297353CC}">
              <c16:uniqueId val="{00000000-84B2-4B66-9C58-9F75B235E608}"/>
            </c:ext>
          </c:extLst>
        </c:ser>
        <c:ser>
          <c:idx val="2"/>
          <c:order val="8"/>
          <c:tx>
            <c:strRef>
              <c:f>'C8.2'!$J$14:$J$15</c:f>
              <c:strCache>
                <c:ptCount val="2"/>
                <c:pt idx="0">
                  <c:v>Rischio di povertà</c:v>
                </c:pt>
                <c:pt idx="1">
                  <c:v>2015</c:v>
                </c:pt>
              </c:strCache>
            </c:strRef>
          </c:tx>
          <c:spPr>
            <a:solidFill>
              <a:srgbClr val="6E8CB6"/>
            </a:solidFill>
          </c:spPr>
          <c:invertIfNegative val="0"/>
          <c:errBars>
            <c:errBarType val="both"/>
            <c:errValType val="cust"/>
            <c:noEndCap val="0"/>
            <c:plus>
              <c:numRef>
                <c:f>'C8.2'!$J$20:$J$23</c:f>
                <c:numCache>
                  <c:formatCode>General</c:formatCode>
                  <c:ptCount val="4"/>
                  <c:pt idx="0">
                    <c:v>1.7100000000000001E-2</c:v>
                  </c:pt>
                  <c:pt idx="1">
                    <c:v>1.234E-2</c:v>
                  </c:pt>
                  <c:pt idx="2">
                    <c:v>1.668E-2</c:v>
                  </c:pt>
                  <c:pt idx="3">
                    <c:v>6.4399999999999999E-2</c:v>
                  </c:pt>
                </c:numCache>
              </c:numRef>
            </c:plus>
            <c:minus>
              <c:numRef>
                <c:f>'C8.2'!$J$20:$J$23</c:f>
                <c:numCache>
                  <c:formatCode>General</c:formatCode>
                  <c:ptCount val="4"/>
                  <c:pt idx="0">
                    <c:v>1.7100000000000001E-2</c:v>
                  </c:pt>
                  <c:pt idx="1">
                    <c:v>1.234E-2</c:v>
                  </c:pt>
                  <c:pt idx="2">
                    <c:v>1.668E-2</c:v>
                  </c:pt>
                  <c:pt idx="3">
                    <c:v>6.4399999999999999E-2</c:v>
                  </c:pt>
                </c:numCache>
              </c:numRef>
            </c:minus>
          </c:errBars>
          <c:cat>
            <c:strRef>
              <c:f>'C8.2'!$A$16:$A$19</c:f>
              <c:strCache>
                <c:ptCount val="4"/>
                <c:pt idx="0">
                  <c:v>Persone sole (&lt;65 anni)</c:v>
                </c:pt>
                <c:pt idx="1">
                  <c:v>Coppie senza figli (&lt;65 anni)</c:v>
                </c:pt>
                <c:pt idx="2">
                  <c:v>Coppie con figli di meno di 18 anni</c:v>
                </c:pt>
                <c:pt idx="3">
                  <c:v>Genitori soli con figli di meno di 18 anni</c:v>
                </c:pt>
              </c:strCache>
            </c:strRef>
          </c:cat>
          <c:val>
            <c:numRef>
              <c:f>'C8.2'!$J$16:$J$19</c:f>
              <c:numCache>
                <c:formatCode>0.0%</c:formatCode>
                <c:ptCount val="4"/>
                <c:pt idx="0">
                  <c:v>0.16</c:v>
                </c:pt>
                <c:pt idx="1">
                  <c:v>6.5000000000000002E-2</c:v>
                </c:pt>
                <c:pt idx="2">
                  <c:v>0.14699999999999999</c:v>
                </c:pt>
                <c:pt idx="3">
                  <c:v>0.308</c:v>
                </c:pt>
              </c:numCache>
            </c:numRef>
          </c:val>
          <c:extLst>
            <c:ext xmlns:c16="http://schemas.microsoft.com/office/drawing/2014/chart" uri="{C3380CC4-5D6E-409C-BE32-E72D297353CC}">
              <c16:uniqueId val="{00000003-25EF-4586-8D5D-FA44B1F21FED}"/>
            </c:ext>
          </c:extLst>
        </c:ser>
        <c:ser>
          <c:idx val="15"/>
          <c:order val="15"/>
          <c:tx>
            <c:v>Rischio di povertà 2022</c:v>
          </c:tx>
          <c:spPr>
            <a:solidFill>
              <a:srgbClr val="8AB5E1"/>
            </a:solidFill>
          </c:spPr>
          <c:invertIfNegative val="0"/>
          <c:errBars>
            <c:errBarType val="both"/>
            <c:errValType val="cust"/>
            <c:noEndCap val="0"/>
            <c:plus>
              <c:numRef>
                <c:f>'C8.2'!$Q$20:$Q$23</c:f>
                <c:numCache>
                  <c:formatCode>General</c:formatCode>
                  <c:ptCount val="4"/>
                  <c:pt idx="0">
                    <c:v>1.7000000000000001E-2</c:v>
                  </c:pt>
                  <c:pt idx="1">
                    <c:v>1.3999999999999999E-2</c:v>
                  </c:pt>
                  <c:pt idx="2">
                    <c:v>2.3E-2</c:v>
                  </c:pt>
                  <c:pt idx="3">
                    <c:v>5.7000000000000002E-2</c:v>
                  </c:pt>
                </c:numCache>
              </c:numRef>
            </c:plus>
            <c:minus>
              <c:numRef>
                <c:f>'C8.2'!$Q$20:$Q$23</c:f>
                <c:numCache>
                  <c:formatCode>General</c:formatCode>
                  <c:ptCount val="4"/>
                  <c:pt idx="0">
                    <c:v>1.7000000000000001E-2</c:v>
                  </c:pt>
                  <c:pt idx="1">
                    <c:v>1.3999999999999999E-2</c:v>
                  </c:pt>
                  <c:pt idx="2">
                    <c:v>2.3E-2</c:v>
                  </c:pt>
                  <c:pt idx="3">
                    <c:v>5.7000000000000002E-2</c:v>
                  </c:pt>
                </c:numCache>
              </c:numRef>
            </c:minus>
          </c:errBars>
          <c:val>
            <c:numRef>
              <c:f>'C8.2'!$Q$16:$Q$19</c:f>
              <c:numCache>
                <c:formatCode>0.0%</c:formatCode>
                <c:ptCount val="4"/>
                <c:pt idx="0">
                  <c:v>0.17499999999999999</c:v>
                </c:pt>
                <c:pt idx="1">
                  <c:v>6.0999999999999999E-2</c:v>
                </c:pt>
                <c:pt idx="2">
                  <c:v>0.128</c:v>
                </c:pt>
                <c:pt idx="3">
                  <c:v>0.26200000000000001</c:v>
                </c:pt>
              </c:numCache>
            </c:numRef>
          </c:val>
          <c:extLst>
            <c:ext xmlns:c16="http://schemas.microsoft.com/office/drawing/2014/chart" uri="{C3380CC4-5D6E-409C-BE32-E72D297353CC}">
              <c16:uniqueId val="{00000001-84B2-4B66-9C58-9F75B235E608}"/>
            </c:ext>
          </c:extLst>
        </c:ser>
        <c:dLbls>
          <c:showLegendKey val="0"/>
          <c:showVal val="0"/>
          <c:showCatName val="0"/>
          <c:showSerName val="0"/>
          <c:showPercent val="0"/>
          <c:showBubbleSize val="0"/>
        </c:dLbls>
        <c:gapWidth val="150"/>
        <c:axId val="73627136"/>
        <c:axId val="73628672"/>
        <c:extLst>
          <c:ext xmlns:c15="http://schemas.microsoft.com/office/drawing/2012/chart" uri="{02D57815-91ED-43cb-92C2-25804820EDAC}">
            <c15:filteredBarSeries>
              <c15:ser>
                <c:idx val="1"/>
                <c:order val="1"/>
                <c:tx>
                  <c:strRef>
                    <c:extLst>
                      <c:ext uri="{02D57815-91ED-43cb-92C2-25804820EDAC}">
                        <c15:formulaRef>
                          <c15:sqref>'C8.2'!$C$14:$C$15</c15:sqref>
                        </c15:formulaRef>
                      </c:ext>
                    </c:extLst>
                    <c:strCache>
                      <c:ptCount val="2"/>
                      <c:pt idx="0">
                        <c:v>Povertà assoluta</c:v>
                      </c:pt>
                      <c:pt idx="1">
                        <c:v>2016</c:v>
                      </c:pt>
                    </c:strCache>
                  </c:strRef>
                </c:tx>
                <c:spPr>
                  <a:solidFill>
                    <a:schemeClr val="bg2">
                      <a:lumMod val="90000"/>
                    </a:schemeClr>
                  </a:solidFill>
                </c:spPr>
                <c:invertIfNegative val="0"/>
                <c:errBars>
                  <c:errBarType val="both"/>
                  <c:errValType val="cust"/>
                  <c:noEndCap val="0"/>
                  <c:plus>
                    <c:numRef>
                      <c:extLst>
                        <c:ext uri="{02D57815-91ED-43cb-92C2-25804820EDAC}">
                          <c15:formulaRef>
                            <c15:sqref>'C8.2'!$C$20:$C$23</c15:sqref>
                          </c15:formulaRef>
                        </c:ext>
                      </c:extLst>
                      <c:numCache>
                        <c:formatCode>General</c:formatCode>
                        <c:ptCount val="4"/>
                        <c:pt idx="0">
                          <c:v>1.5480000000000001E-2</c:v>
                        </c:pt>
                        <c:pt idx="1">
                          <c:v>8.5199999999999998E-3</c:v>
                        </c:pt>
                        <c:pt idx="2">
                          <c:v>1.217E-2</c:v>
                        </c:pt>
                        <c:pt idx="3">
                          <c:v>6.3099999999999989E-2</c:v>
                        </c:pt>
                      </c:numCache>
                    </c:numRef>
                  </c:plus>
                  <c:minus>
                    <c:numRef>
                      <c:extLst>
                        <c:ext uri="{02D57815-91ED-43cb-92C2-25804820EDAC}">
                          <c15:formulaRef>
                            <c15:sqref>'C8.2'!$C$20:$C$23</c15:sqref>
                          </c15:formulaRef>
                        </c:ext>
                      </c:extLst>
                      <c:numCache>
                        <c:formatCode>General</c:formatCode>
                        <c:ptCount val="4"/>
                        <c:pt idx="0">
                          <c:v>1.5480000000000001E-2</c:v>
                        </c:pt>
                        <c:pt idx="1">
                          <c:v>8.5199999999999998E-3</c:v>
                        </c:pt>
                        <c:pt idx="2">
                          <c:v>1.217E-2</c:v>
                        </c:pt>
                        <c:pt idx="3">
                          <c:v>6.3099999999999989E-2</c:v>
                        </c:pt>
                      </c:numCache>
                    </c:numRef>
                  </c:minus>
                </c:errBars>
                <c:cat>
                  <c:strRef>
                    <c:extLst>
                      <c:ext uri="{02D57815-91ED-43cb-92C2-25804820EDAC}">
                        <c15:formulaRef>
                          <c15:sqref>'C8.2'!$A$16:$A$19</c15:sqref>
                        </c15:formulaRef>
                      </c:ext>
                    </c:extLst>
                    <c:strCache>
                      <c:ptCount val="4"/>
                      <c:pt idx="0">
                        <c:v>Persone sole (&lt;65 anni)</c:v>
                      </c:pt>
                      <c:pt idx="1">
                        <c:v>Coppie senza figli (&lt;65 anni)</c:v>
                      </c:pt>
                      <c:pt idx="2">
                        <c:v>Coppie con figli di meno di 18 anni</c:v>
                      </c:pt>
                      <c:pt idx="3">
                        <c:v>Genitori soli con figli di meno di 18 anni</c:v>
                      </c:pt>
                    </c:strCache>
                  </c:strRef>
                </c:cat>
                <c:val>
                  <c:numRef>
                    <c:extLst>
                      <c:ext uri="{02D57815-91ED-43cb-92C2-25804820EDAC}">
                        <c15:formulaRef>
                          <c15:sqref>'C8.2'!$C$16:$C$19</c15:sqref>
                        </c15:formulaRef>
                      </c:ext>
                    </c:extLst>
                    <c:numCache>
                      <c:formatCode>0.0%</c:formatCode>
                      <c:ptCount val="4"/>
                      <c:pt idx="0">
                        <c:v>0.12761</c:v>
                      </c:pt>
                      <c:pt idx="1">
                        <c:v>3.168E-2</c:v>
                      </c:pt>
                      <c:pt idx="2">
                        <c:v>5.1299999999999998E-2</c:v>
                      </c:pt>
                      <c:pt idx="3">
                        <c:v>0.19655</c:v>
                      </c:pt>
                    </c:numCache>
                  </c:numRef>
                </c:val>
                <c:extLst>
                  <c:ext xmlns:c16="http://schemas.microsoft.com/office/drawing/2014/chart" uri="{C3380CC4-5D6E-409C-BE32-E72D297353CC}">
                    <c16:uniqueId val="{00000001-25EF-4586-8D5D-FA44B1F21FED}"/>
                  </c:ext>
                </c:extLst>
              </c15:ser>
            </c15:filteredBarSeries>
            <c15:filteredBarSeries>
              <c15:ser>
                <c:idx val="4"/>
                <c:order val="2"/>
                <c:tx>
                  <c:v>Povertà assoluta 2017</c:v>
                </c:tx>
                <c:spPr>
                  <a:solidFill>
                    <a:schemeClr val="bg2">
                      <a:lumMod val="75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'C8.2'!$D$20:$D$23</c15:sqref>
                          </c15:formulaRef>
                        </c:ext>
                      </c:extLst>
                      <c:numCache>
                        <c:formatCode>General</c:formatCode>
                        <c:ptCount val="4"/>
                        <c:pt idx="0">
                          <c:v>1.542E-2</c:v>
                        </c:pt>
                        <c:pt idx="1">
                          <c:v>1.0800000000000001E-2</c:v>
                        </c:pt>
                        <c:pt idx="2">
                          <c:v>1.078E-2</c:v>
                        </c:pt>
                        <c:pt idx="3">
                          <c:v>4.9259999999999998E-2</c:v>
                        </c:pt>
                      </c:numCache>
                    </c:numRef>
                  </c:plus>
                  <c:minus>
                    <c:numRef>
                      <c:extLst xmlns:c15="http://schemas.microsoft.com/office/drawing/2012/chart">
                        <c:ext xmlns:c15="http://schemas.microsoft.com/office/drawing/2012/chart" uri="{02D57815-91ED-43cb-92C2-25804820EDAC}">
                          <c15:formulaRef>
                            <c15:sqref>'C8.2'!$D$20:$D$23</c15:sqref>
                          </c15:formulaRef>
                        </c:ext>
                      </c:extLst>
                      <c:numCache>
                        <c:formatCode>General</c:formatCode>
                        <c:ptCount val="4"/>
                        <c:pt idx="0">
                          <c:v>1.542E-2</c:v>
                        </c:pt>
                        <c:pt idx="1">
                          <c:v>1.0800000000000001E-2</c:v>
                        </c:pt>
                        <c:pt idx="2">
                          <c:v>1.078E-2</c:v>
                        </c:pt>
                        <c:pt idx="3">
                          <c:v>4.9259999999999998E-2</c:v>
                        </c:pt>
                      </c:numCache>
                    </c:numRef>
                  </c:minus>
                </c:errBars>
                <c:val>
                  <c:numRef>
                    <c:extLst xmlns:c15="http://schemas.microsoft.com/office/drawing/2012/chart">
                      <c:ext xmlns:c15="http://schemas.microsoft.com/office/drawing/2012/chart" uri="{02D57815-91ED-43cb-92C2-25804820EDAC}">
                        <c15:formulaRef>
                          <c15:sqref>'C8.2'!$D$16:$D$19</c15:sqref>
                        </c15:formulaRef>
                      </c:ext>
                    </c:extLst>
                    <c:numCache>
                      <c:formatCode>0.0%</c:formatCode>
                      <c:ptCount val="4"/>
                      <c:pt idx="0">
                        <c:v>0.125</c:v>
                      </c:pt>
                      <c:pt idx="1">
                        <c:v>4.5999999999999999E-2</c:v>
                      </c:pt>
                      <c:pt idx="2">
                        <c:v>4.9000000000000002E-2</c:v>
                      </c:pt>
                      <c:pt idx="3">
                        <c:v>0.155</c:v>
                      </c:pt>
                    </c:numCache>
                  </c:numRef>
                </c:val>
                <c:extLst xmlns:c15="http://schemas.microsoft.com/office/drawing/2012/chart">
                  <c:ext xmlns:c16="http://schemas.microsoft.com/office/drawing/2014/chart" uri="{C3380CC4-5D6E-409C-BE32-E72D297353CC}">
                    <c16:uniqueId val="{00000002-25EF-4586-8D5D-FA44B1F21FED}"/>
                  </c:ext>
                </c:extLst>
              </c15:ser>
            </c15:filteredBarSeries>
            <c15:filteredBarSeries>
              <c15:ser>
                <c:idx val="6"/>
                <c:order val="3"/>
                <c:tx>
                  <c:v>Povertà assoluta 2018</c:v>
                </c:tx>
                <c:spPr>
                  <a:solidFill>
                    <a:schemeClr val="bg2">
                      <a:lumMod val="50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'C8.2'!$E$20:$E$23</c15:sqref>
                          </c15:formulaRef>
                        </c:ext>
                      </c:extLst>
                      <c:numCache>
                        <c:formatCode>General</c:formatCode>
                        <c:ptCount val="4"/>
                        <c:pt idx="0">
                          <c:v>1.5709999999999998E-2</c:v>
                        </c:pt>
                        <c:pt idx="1">
                          <c:v>1.0749999999999999E-2</c:v>
                        </c:pt>
                        <c:pt idx="2">
                          <c:v>1.7390000000000003E-2</c:v>
                        </c:pt>
                        <c:pt idx="3">
                          <c:v>7.9710000000000017E-2</c:v>
                        </c:pt>
                      </c:numCache>
                    </c:numRef>
                  </c:plus>
                  <c:minus>
                    <c:numRef>
                      <c:extLst xmlns:c15="http://schemas.microsoft.com/office/drawing/2012/chart">
                        <c:ext xmlns:c15="http://schemas.microsoft.com/office/drawing/2012/chart" uri="{02D57815-91ED-43cb-92C2-25804820EDAC}">
                          <c15:formulaRef>
                            <c15:sqref>'C8.2'!$E$20:$E$23</c15:sqref>
                          </c15:formulaRef>
                        </c:ext>
                      </c:extLst>
                      <c:numCache>
                        <c:formatCode>General</c:formatCode>
                        <c:ptCount val="4"/>
                        <c:pt idx="0">
                          <c:v>1.5709999999999998E-2</c:v>
                        </c:pt>
                        <c:pt idx="1">
                          <c:v>1.0749999999999999E-2</c:v>
                        </c:pt>
                        <c:pt idx="2">
                          <c:v>1.7390000000000003E-2</c:v>
                        </c:pt>
                        <c:pt idx="3">
                          <c:v>7.9710000000000017E-2</c:v>
                        </c:pt>
                      </c:numCache>
                    </c:numRef>
                  </c:minus>
                </c:errBars>
                <c:val>
                  <c:numRef>
                    <c:extLst xmlns:c15="http://schemas.microsoft.com/office/drawing/2012/chart">
                      <c:ext xmlns:c15="http://schemas.microsoft.com/office/drawing/2012/chart" uri="{02D57815-91ED-43cb-92C2-25804820EDAC}">
                        <c15:formulaRef>
                          <c15:sqref>'C8.2'!$E$16:$E$19</c15:sqref>
                        </c15:formulaRef>
                      </c:ext>
                    </c:extLst>
                    <c:numCache>
                      <c:formatCode>0.0%</c:formatCode>
                      <c:ptCount val="4"/>
                      <c:pt idx="0">
                        <c:v>0.11436999999999997</c:v>
                      </c:pt>
                      <c:pt idx="1">
                        <c:v>3.1809999999999998E-2</c:v>
                      </c:pt>
                      <c:pt idx="2">
                        <c:v>6.3649999999999998E-2</c:v>
                      </c:pt>
                      <c:pt idx="3">
                        <c:v>0.28276000000000001</c:v>
                      </c:pt>
                    </c:numCache>
                  </c:numRef>
                </c:val>
                <c:extLst xmlns:c15="http://schemas.microsoft.com/office/drawing/2012/chart">
                  <c:ext xmlns:c16="http://schemas.microsoft.com/office/drawing/2014/chart" uri="{C3380CC4-5D6E-409C-BE32-E72D297353CC}">
                    <c16:uniqueId val="{00000006-25EF-4586-8D5D-FA44B1F21FED}"/>
                  </c:ext>
                </c:extLst>
              </c15:ser>
            </c15:filteredBarSeries>
            <c15:filteredBarSeries>
              <c15:ser>
                <c:idx val="8"/>
                <c:order val="4"/>
                <c:tx>
                  <c:v>Povertà assoluta 2019</c:v>
                </c:tx>
                <c:spPr>
                  <a:solidFill>
                    <a:schemeClr val="bg2">
                      <a:lumMod val="25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'C8.2'!$F$20:$F$23</c15:sqref>
                          </c15:formulaRef>
                        </c:ext>
                      </c:extLst>
                      <c:numCache>
                        <c:formatCode>General</c:formatCode>
                        <c:ptCount val="4"/>
                        <c:pt idx="0">
                          <c:v>1.6930000000000001E-2</c:v>
                        </c:pt>
                        <c:pt idx="1">
                          <c:v>1.184E-2</c:v>
                        </c:pt>
                        <c:pt idx="2">
                          <c:v>1.3520000000000001E-2</c:v>
                        </c:pt>
                        <c:pt idx="3">
                          <c:v>6.1929999999999999E-2</c:v>
                        </c:pt>
                      </c:numCache>
                    </c:numRef>
                  </c:plus>
                  <c:minus>
                    <c:numRef>
                      <c:extLst xmlns:c15="http://schemas.microsoft.com/office/drawing/2012/chart">
                        <c:ext xmlns:c15="http://schemas.microsoft.com/office/drawing/2012/chart" uri="{02D57815-91ED-43cb-92C2-25804820EDAC}">
                          <c15:formulaRef>
                            <c15:sqref>'C8.2'!$F$20:$F$23</c15:sqref>
                          </c15:formulaRef>
                        </c:ext>
                      </c:extLst>
                      <c:numCache>
                        <c:formatCode>General</c:formatCode>
                        <c:ptCount val="4"/>
                        <c:pt idx="0">
                          <c:v>1.6930000000000001E-2</c:v>
                        </c:pt>
                        <c:pt idx="1">
                          <c:v>1.184E-2</c:v>
                        </c:pt>
                        <c:pt idx="2">
                          <c:v>1.3520000000000001E-2</c:v>
                        </c:pt>
                        <c:pt idx="3">
                          <c:v>6.1929999999999999E-2</c:v>
                        </c:pt>
                      </c:numCache>
                    </c:numRef>
                  </c:minus>
                </c:errBars>
                <c:val>
                  <c:numRef>
                    <c:extLst xmlns:c15="http://schemas.microsoft.com/office/drawing/2012/chart">
                      <c:ext xmlns:c15="http://schemas.microsoft.com/office/drawing/2012/chart" uri="{02D57815-91ED-43cb-92C2-25804820EDAC}">
                        <c15:formulaRef>
                          <c15:sqref>'C8.2'!$F$16:$F$19</c15:sqref>
                        </c15:formulaRef>
                      </c:ext>
                    </c:extLst>
                    <c:numCache>
                      <c:formatCode>0.0%</c:formatCode>
                      <c:ptCount val="4"/>
                      <c:pt idx="0">
                        <c:v>0.13400000000000001</c:v>
                      </c:pt>
                      <c:pt idx="1">
                        <c:v>4.5999999999999999E-2</c:v>
                      </c:pt>
                      <c:pt idx="2">
                        <c:v>0.05</c:v>
                      </c:pt>
                      <c:pt idx="3">
                        <c:v>0.16800000000000001</c:v>
                      </c:pt>
                    </c:numCache>
                  </c:numRef>
                </c:val>
                <c:extLst xmlns:c15="http://schemas.microsoft.com/office/drawing/2012/chart">
                  <c:ext xmlns:c16="http://schemas.microsoft.com/office/drawing/2014/chart" uri="{C3380CC4-5D6E-409C-BE32-E72D297353CC}">
                    <c16:uniqueId val="{00000000-6222-48CB-B919-51B138EC6F35}"/>
                  </c:ext>
                </c:extLst>
              </c15:ser>
            </c15:filteredBarSeries>
            <c15:filteredBarSeries>
              <c15:ser>
                <c:idx val="10"/>
                <c:order val="5"/>
                <c:tx>
                  <c:v>Povertà assoluta 2020</c:v>
                </c:tx>
                <c:spPr>
                  <a:solidFill>
                    <a:schemeClr val="bg2">
                      <a:lumMod val="10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'C8.2'!$G$20:$G$23</c15:sqref>
                          </c15:formulaRef>
                        </c:ext>
                      </c:extLst>
                      <c:numCache>
                        <c:formatCode>General</c:formatCode>
                        <c:ptCount val="4"/>
                        <c:pt idx="0">
                          <c:v>1.54E-2</c:v>
                        </c:pt>
                        <c:pt idx="1">
                          <c:v>1.2110000000000001E-2</c:v>
                        </c:pt>
                        <c:pt idx="2">
                          <c:v>1.362E-2</c:v>
                        </c:pt>
                        <c:pt idx="3">
                          <c:v>6.0590000000000005E-2</c:v>
                        </c:pt>
                      </c:numCache>
                    </c:numRef>
                  </c:plus>
                  <c:minus>
                    <c:numRef>
                      <c:extLst xmlns:c15="http://schemas.microsoft.com/office/drawing/2012/chart">
                        <c:ext xmlns:c15="http://schemas.microsoft.com/office/drawing/2012/chart" uri="{02D57815-91ED-43cb-92C2-25804820EDAC}">
                          <c15:formulaRef>
                            <c15:sqref>'C8.2'!$G$20:$G$23</c15:sqref>
                          </c15:formulaRef>
                        </c:ext>
                      </c:extLst>
                      <c:numCache>
                        <c:formatCode>General</c:formatCode>
                        <c:ptCount val="4"/>
                        <c:pt idx="0">
                          <c:v>1.54E-2</c:v>
                        </c:pt>
                        <c:pt idx="1">
                          <c:v>1.2110000000000001E-2</c:v>
                        </c:pt>
                        <c:pt idx="2">
                          <c:v>1.362E-2</c:v>
                        </c:pt>
                        <c:pt idx="3">
                          <c:v>6.0590000000000005E-2</c:v>
                        </c:pt>
                      </c:numCache>
                    </c:numRef>
                  </c:minus>
                </c:errBars>
                <c:val>
                  <c:numRef>
                    <c:extLst xmlns:c15="http://schemas.microsoft.com/office/drawing/2012/chart">
                      <c:ext xmlns:c15="http://schemas.microsoft.com/office/drawing/2012/chart" uri="{02D57815-91ED-43cb-92C2-25804820EDAC}">
                        <c15:formulaRef>
                          <c15:sqref>'C8.2'!$G$16:$G$19</c15:sqref>
                        </c15:formulaRef>
                      </c:ext>
                    </c:extLst>
                    <c:numCache>
                      <c:formatCode>0.0%</c:formatCode>
                      <c:ptCount val="4"/>
                      <c:pt idx="0">
                        <c:v>0.12936999999999999</c:v>
                      </c:pt>
                      <c:pt idx="1">
                        <c:v>4.5749999999999999E-2</c:v>
                      </c:pt>
                      <c:pt idx="2">
                        <c:v>4.0480000000000002E-2</c:v>
                      </c:pt>
                      <c:pt idx="3">
                        <c:v>0.21734999999999999</c:v>
                      </c:pt>
                    </c:numCache>
                  </c:numRef>
                </c:val>
                <c:extLst xmlns:c15="http://schemas.microsoft.com/office/drawing/2012/chart">
                  <c:ext xmlns:c16="http://schemas.microsoft.com/office/drawing/2014/chart" uri="{C3380CC4-5D6E-409C-BE32-E72D297353CC}">
                    <c16:uniqueId val="{00000000-1007-441A-B542-E4E8AA18777B}"/>
                  </c:ext>
                </c:extLst>
              </c15:ser>
            </c15:filteredBarSeries>
            <c15:filteredBarSeries>
              <c15:ser>
                <c:idx val="12"/>
                <c:order val="6"/>
                <c:tx>
                  <c:v>Povertà assoluta 2021</c:v>
                </c:tx>
                <c:spPr>
                  <a:solidFill>
                    <a:srgbClr val="F9E488"/>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'C8.2'!$H$20:$H$23</c15:sqref>
                          </c15:formulaRef>
                        </c:ext>
                      </c:extLst>
                      <c:numCache>
                        <c:formatCode>General</c:formatCode>
                        <c:ptCount val="4"/>
                        <c:pt idx="0">
                          <c:v>1.5435859999999999E-2</c:v>
                        </c:pt>
                        <c:pt idx="1">
                          <c:v>1.2428870000000002E-2</c:v>
                        </c:pt>
                        <c:pt idx="2">
                          <c:v>1.439269E-2</c:v>
                        </c:pt>
                        <c:pt idx="3">
                          <c:v>5.0242880000000004E-2</c:v>
                        </c:pt>
                      </c:numCache>
                    </c:numRef>
                  </c:plus>
                  <c:minus>
                    <c:numRef>
                      <c:extLst xmlns:c15="http://schemas.microsoft.com/office/drawing/2012/chart">
                        <c:ext xmlns:c15="http://schemas.microsoft.com/office/drawing/2012/chart" uri="{02D57815-91ED-43cb-92C2-25804820EDAC}">
                          <c15:formulaRef>
                            <c15:sqref>'C8.2'!$H$20:$H$23</c15:sqref>
                          </c15:formulaRef>
                        </c:ext>
                      </c:extLst>
                      <c:numCache>
                        <c:formatCode>General</c:formatCode>
                        <c:ptCount val="4"/>
                        <c:pt idx="0">
                          <c:v>1.5435859999999999E-2</c:v>
                        </c:pt>
                        <c:pt idx="1">
                          <c:v>1.2428870000000002E-2</c:v>
                        </c:pt>
                        <c:pt idx="2">
                          <c:v>1.439269E-2</c:v>
                        </c:pt>
                        <c:pt idx="3">
                          <c:v>5.0242880000000004E-2</c:v>
                        </c:pt>
                      </c:numCache>
                    </c:numRef>
                  </c:minus>
                </c:errBars>
                <c:val>
                  <c:numRef>
                    <c:extLst xmlns:c15="http://schemas.microsoft.com/office/drawing/2012/chart">
                      <c:ext xmlns:c15="http://schemas.microsoft.com/office/drawing/2012/chart" uri="{02D57815-91ED-43cb-92C2-25804820EDAC}">
                        <c15:formulaRef>
                          <c15:sqref>'C8.2'!$H$16:$H$19</c15:sqref>
                        </c15:formulaRef>
                      </c:ext>
                    </c:extLst>
                    <c:numCache>
                      <c:formatCode>0.0%</c:formatCode>
                      <c:ptCount val="4"/>
                      <c:pt idx="0">
                        <c:v>0.13800000000000001</c:v>
                      </c:pt>
                      <c:pt idx="1">
                        <c:v>4.7E-2</c:v>
                      </c:pt>
                      <c:pt idx="2">
                        <c:v>5.3999999999999999E-2</c:v>
                      </c:pt>
                      <c:pt idx="3">
                        <c:v>0.20200000000000001</c:v>
                      </c:pt>
                    </c:numCache>
                  </c:numRef>
                </c:val>
                <c:extLst xmlns:c15="http://schemas.microsoft.com/office/drawing/2012/chart">
                  <c:ext xmlns:c16="http://schemas.microsoft.com/office/drawing/2014/chart" uri="{C3380CC4-5D6E-409C-BE32-E72D297353CC}">
                    <c16:uniqueId val="{00000000-4516-4D61-8413-9D005FDEA407}"/>
                  </c:ext>
                </c:extLst>
              </c15:ser>
            </c15:filteredBarSeries>
            <c15:filteredBarSeries>
              <c15:ser>
                <c:idx val="3"/>
                <c:order val="9"/>
                <c:tx>
                  <c:strRef>
                    <c:extLst xmlns:c15="http://schemas.microsoft.com/office/drawing/2012/chart">
                      <c:ext xmlns:c15="http://schemas.microsoft.com/office/drawing/2012/chart" uri="{02D57815-91ED-43cb-92C2-25804820EDAC}">
                        <c15:formulaRef>
                          <c15:sqref>'C8.2'!$K$14:$K$15</c15:sqref>
                        </c15:formulaRef>
                      </c:ext>
                    </c:extLst>
                    <c:strCache>
                      <c:ptCount val="2"/>
                      <c:pt idx="0">
                        <c:v>Rischio di povertà</c:v>
                      </c:pt>
                      <c:pt idx="1">
                        <c:v>2016</c:v>
                      </c:pt>
                    </c:strCache>
                  </c:strRef>
                </c:tx>
                <c:spPr>
                  <a:solidFill>
                    <a:schemeClr val="tx2">
                      <a:lumMod val="20000"/>
                      <a:lumOff val="80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'C8.2'!$K$20:$K$23</c15:sqref>
                          </c15:formulaRef>
                        </c:ext>
                      </c:extLst>
                      <c:numCache>
                        <c:formatCode>General</c:formatCode>
                        <c:ptCount val="4"/>
                        <c:pt idx="0">
                          <c:v>1.7390000000000003E-2</c:v>
                        </c:pt>
                        <c:pt idx="1">
                          <c:v>1.1679999999999999E-2</c:v>
                        </c:pt>
                        <c:pt idx="2">
                          <c:v>1.7090000000000001E-2</c:v>
                        </c:pt>
                        <c:pt idx="3">
                          <c:v>6.8010000000000001E-2</c:v>
                        </c:pt>
                      </c:numCache>
                    </c:numRef>
                  </c:plus>
                  <c:minus>
                    <c:numRef>
                      <c:extLst xmlns:c15="http://schemas.microsoft.com/office/drawing/2012/chart">
                        <c:ext xmlns:c15="http://schemas.microsoft.com/office/drawing/2012/chart" uri="{02D57815-91ED-43cb-92C2-25804820EDAC}">
                          <c15:formulaRef>
                            <c15:sqref>'C8.2'!$K$20:$K$23</c15:sqref>
                          </c15:formulaRef>
                        </c:ext>
                      </c:extLst>
                      <c:numCache>
                        <c:formatCode>General</c:formatCode>
                        <c:ptCount val="4"/>
                        <c:pt idx="0">
                          <c:v>1.7390000000000003E-2</c:v>
                        </c:pt>
                        <c:pt idx="1">
                          <c:v>1.1679999999999999E-2</c:v>
                        </c:pt>
                        <c:pt idx="2">
                          <c:v>1.7090000000000001E-2</c:v>
                        </c:pt>
                        <c:pt idx="3">
                          <c:v>6.8010000000000001E-2</c:v>
                        </c:pt>
                      </c:numCache>
                    </c:numRef>
                  </c:minus>
                </c:errBars>
                <c:cat>
                  <c:strRef>
                    <c:extLst xmlns:c15="http://schemas.microsoft.com/office/drawing/2012/chart">
                      <c:ext xmlns:c15="http://schemas.microsoft.com/office/drawing/2012/chart" uri="{02D57815-91ED-43cb-92C2-25804820EDAC}">
                        <c15:formulaRef>
                          <c15:sqref>'C8.2'!$A$16:$A$19</c15:sqref>
                        </c15:formulaRef>
                      </c:ext>
                    </c:extLst>
                    <c:strCache>
                      <c:ptCount val="4"/>
                      <c:pt idx="0">
                        <c:v>Persone sole (&lt;65 anni)</c:v>
                      </c:pt>
                      <c:pt idx="1">
                        <c:v>Coppie senza figli (&lt;65 anni)</c:v>
                      </c:pt>
                      <c:pt idx="2">
                        <c:v>Coppie con figli di meno di 18 anni</c:v>
                      </c:pt>
                      <c:pt idx="3">
                        <c:v>Genitori soli con figli di meno di 18 anni</c:v>
                      </c:pt>
                    </c:strCache>
                  </c:strRef>
                </c:cat>
                <c:val>
                  <c:numRef>
                    <c:extLst xmlns:c15="http://schemas.microsoft.com/office/drawing/2012/chart">
                      <c:ext xmlns:c15="http://schemas.microsoft.com/office/drawing/2012/chart" uri="{02D57815-91ED-43cb-92C2-25804820EDAC}">
                        <c15:formulaRef>
                          <c15:sqref>'C8.2'!$K$16:$K$19</c15:sqref>
                        </c15:formulaRef>
                      </c:ext>
                    </c:extLst>
                    <c:numCache>
                      <c:formatCode>0.0%</c:formatCode>
                      <c:ptCount val="4"/>
                      <c:pt idx="0">
                        <c:v>0.15692999999999999</c:v>
                      </c:pt>
                      <c:pt idx="1">
                        <c:v>5.6340000000000001E-2</c:v>
                      </c:pt>
                      <c:pt idx="2">
                        <c:v>0.14187</c:v>
                      </c:pt>
                      <c:pt idx="3">
                        <c:v>0.29433999999999999</c:v>
                      </c:pt>
                    </c:numCache>
                  </c:numRef>
                </c:val>
                <c:extLst xmlns:c15="http://schemas.microsoft.com/office/drawing/2012/chart">
                  <c:ext xmlns:c16="http://schemas.microsoft.com/office/drawing/2014/chart" uri="{C3380CC4-5D6E-409C-BE32-E72D297353CC}">
                    <c16:uniqueId val="{00000004-25EF-4586-8D5D-FA44B1F21FED}"/>
                  </c:ext>
                </c:extLst>
              </c15:ser>
            </c15:filteredBarSeries>
            <c15:filteredBarSeries>
              <c15:ser>
                <c:idx val="5"/>
                <c:order val="10"/>
                <c:tx>
                  <c:v>Rischio di povertà 2017</c:v>
                </c:tx>
                <c:spPr>
                  <a:solidFill>
                    <a:schemeClr val="tx2">
                      <a:lumMod val="40000"/>
                      <a:lumOff val="60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'C8.2'!$L$20:$L$23</c15:sqref>
                          </c15:formulaRef>
                        </c:ext>
                      </c:extLst>
                      <c:numCache>
                        <c:formatCode>General</c:formatCode>
                        <c:ptCount val="4"/>
                        <c:pt idx="0">
                          <c:v>1.7440000000000001E-2</c:v>
                        </c:pt>
                        <c:pt idx="1">
                          <c:v>1.26E-2</c:v>
                        </c:pt>
                        <c:pt idx="2">
                          <c:v>1.61E-2</c:v>
                        </c:pt>
                        <c:pt idx="3">
                          <c:v>6.6100000000000006E-2</c:v>
                        </c:pt>
                      </c:numCache>
                    </c:numRef>
                  </c:plus>
                  <c:minus>
                    <c:numRef>
                      <c:extLst xmlns:c15="http://schemas.microsoft.com/office/drawing/2012/chart">
                        <c:ext xmlns:c15="http://schemas.microsoft.com/office/drawing/2012/chart" uri="{02D57815-91ED-43cb-92C2-25804820EDAC}">
                          <c15:formulaRef>
                            <c15:sqref>'C8.2'!$L$20:$L$23</c15:sqref>
                          </c15:formulaRef>
                        </c:ext>
                      </c:extLst>
                      <c:numCache>
                        <c:formatCode>General</c:formatCode>
                        <c:ptCount val="4"/>
                        <c:pt idx="0">
                          <c:v>1.7440000000000001E-2</c:v>
                        </c:pt>
                        <c:pt idx="1">
                          <c:v>1.26E-2</c:v>
                        </c:pt>
                        <c:pt idx="2">
                          <c:v>1.61E-2</c:v>
                        </c:pt>
                        <c:pt idx="3">
                          <c:v>6.6100000000000006E-2</c:v>
                        </c:pt>
                      </c:numCache>
                    </c:numRef>
                  </c:minus>
                </c:errBars>
                <c:val>
                  <c:numRef>
                    <c:extLst xmlns:c15="http://schemas.microsoft.com/office/drawing/2012/chart">
                      <c:ext xmlns:c15="http://schemas.microsoft.com/office/drawing/2012/chart" uri="{02D57815-91ED-43cb-92C2-25804820EDAC}">
                        <c15:formulaRef>
                          <c15:sqref>'C8.2'!$L$16:$L$19</c15:sqref>
                        </c15:formulaRef>
                      </c:ext>
                    </c:extLst>
                    <c:numCache>
                      <c:formatCode>0.0%</c:formatCode>
                      <c:ptCount val="4"/>
                      <c:pt idx="0">
                        <c:v>0.16</c:v>
                      </c:pt>
                      <c:pt idx="1">
                        <c:v>6.5000000000000002E-2</c:v>
                      </c:pt>
                      <c:pt idx="2">
                        <c:v>0.14799999999999999</c:v>
                      </c:pt>
                      <c:pt idx="3">
                        <c:v>0.27400000000000002</c:v>
                      </c:pt>
                    </c:numCache>
                  </c:numRef>
                </c:val>
                <c:extLst xmlns:c15="http://schemas.microsoft.com/office/drawing/2012/chart">
                  <c:ext xmlns:c16="http://schemas.microsoft.com/office/drawing/2014/chart" uri="{C3380CC4-5D6E-409C-BE32-E72D297353CC}">
                    <c16:uniqueId val="{00000005-25EF-4586-8D5D-FA44B1F21FED}"/>
                  </c:ext>
                </c:extLst>
              </c15:ser>
            </c15:filteredBarSeries>
            <c15:filteredBarSeries>
              <c15:ser>
                <c:idx val="7"/>
                <c:order val="11"/>
                <c:tx>
                  <c:v>Rischio di povertà 2018</c:v>
                </c:tx>
                <c:spPr>
                  <a:solidFill>
                    <a:schemeClr val="tx2">
                      <a:lumMod val="60000"/>
                      <a:lumOff val="40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'C8.2'!$M$20:$M$23</c15:sqref>
                          </c15:formulaRef>
                        </c:ext>
                      </c:extLst>
                      <c:numCache>
                        <c:formatCode>General</c:formatCode>
                        <c:ptCount val="4"/>
                        <c:pt idx="0">
                          <c:v>1.8160046799999999E-2</c:v>
                        </c:pt>
                        <c:pt idx="1">
                          <c:v>1.6372761999999999E-2</c:v>
                        </c:pt>
                        <c:pt idx="2">
                          <c:v>2.2654091599999999E-2</c:v>
                        </c:pt>
                        <c:pt idx="3">
                          <c:v>8.1170616800000012E-2</c:v>
                        </c:pt>
                      </c:numCache>
                    </c:numRef>
                  </c:plus>
                  <c:minus>
                    <c:numRef>
                      <c:extLst xmlns:c15="http://schemas.microsoft.com/office/drawing/2012/chart">
                        <c:ext xmlns:c15="http://schemas.microsoft.com/office/drawing/2012/chart" uri="{02D57815-91ED-43cb-92C2-25804820EDAC}">
                          <c15:formulaRef>
                            <c15:sqref>'C8.2'!$M$20:$M$23</c15:sqref>
                          </c15:formulaRef>
                        </c:ext>
                      </c:extLst>
                      <c:numCache>
                        <c:formatCode>General</c:formatCode>
                        <c:ptCount val="4"/>
                        <c:pt idx="0">
                          <c:v>1.8160046799999999E-2</c:v>
                        </c:pt>
                        <c:pt idx="1">
                          <c:v>1.6372761999999999E-2</c:v>
                        </c:pt>
                        <c:pt idx="2">
                          <c:v>2.2654091599999999E-2</c:v>
                        </c:pt>
                        <c:pt idx="3">
                          <c:v>8.1170616800000012E-2</c:v>
                        </c:pt>
                      </c:numCache>
                    </c:numRef>
                  </c:minus>
                </c:errBars>
                <c:val>
                  <c:numRef>
                    <c:extLst xmlns:c15="http://schemas.microsoft.com/office/drawing/2012/chart">
                      <c:ext xmlns:c15="http://schemas.microsoft.com/office/drawing/2012/chart" uri="{02D57815-91ED-43cb-92C2-25804820EDAC}">
                        <c15:formulaRef>
                          <c15:sqref>'C8.2'!$M$16:$M$19</c15:sqref>
                        </c15:formulaRef>
                      </c:ext>
                    </c:extLst>
                    <c:numCache>
                      <c:formatCode>0.0%</c:formatCode>
                      <c:ptCount val="4"/>
                      <c:pt idx="0">
                        <c:v>0.14224613053313961</c:v>
                      </c:pt>
                      <c:pt idx="1">
                        <c:v>6.1137539226572495E-2</c:v>
                      </c:pt>
                      <c:pt idx="2">
                        <c:v>0.14635328880401996</c:v>
                      </c:pt>
                      <c:pt idx="3">
                        <c:v>0.38354786023289306</c:v>
                      </c:pt>
                    </c:numCache>
                  </c:numRef>
                </c:val>
                <c:extLst xmlns:c15="http://schemas.microsoft.com/office/drawing/2012/chart">
                  <c:ext xmlns:c16="http://schemas.microsoft.com/office/drawing/2014/chart" uri="{C3380CC4-5D6E-409C-BE32-E72D297353CC}">
                    <c16:uniqueId val="{00000007-25EF-4586-8D5D-FA44B1F21FED}"/>
                  </c:ext>
                </c:extLst>
              </c15:ser>
            </c15:filteredBarSeries>
            <c15:filteredBarSeries>
              <c15:ser>
                <c:idx val="9"/>
                <c:order val="12"/>
                <c:tx>
                  <c:v>Rischio di povertà 2019</c:v>
                </c:tx>
                <c:spPr>
                  <a:solidFill>
                    <a:srgbClr val="6E8CB6"/>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'C8.2'!$N$20:$N$23</c15:sqref>
                          </c15:formulaRef>
                        </c:ext>
                      </c:extLst>
                      <c:numCache>
                        <c:formatCode>General</c:formatCode>
                        <c:ptCount val="4"/>
                        <c:pt idx="0">
                          <c:v>1.8886520800000001E-2</c:v>
                        </c:pt>
                        <c:pt idx="1">
                          <c:v>1.41663508E-2</c:v>
                        </c:pt>
                        <c:pt idx="2">
                          <c:v>2.1316078000000002E-2</c:v>
                        </c:pt>
                        <c:pt idx="3">
                          <c:v>7.7124255599999997E-2</c:v>
                        </c:pt>
                      </c:numCache>
                    </c:numRef>
                  </c:plus>
                  <c:minus>
                    <c:numRef>
                      <c:extLst xmlns:c15="http://schemas.microsoft.com/office/drawing/2012/chart">
                        <c:ext xmlns:c15="http://schemas.microsoft.com/office/drawing/2012/chart" uri="{02D57815-91ED-43cb-92C2-25804820EDAC}">
                          <c15:formulaRef>
                            <c15:sqref>'C8.2'!$N$20:$N$23</c15:sqref>
                          </c15:formulaRef>
                        </c:ext>
                      </c:extLst>
                      <c:numCache>
                        <c:formatCode>General</c:formatCode>
                        <c:ptCount val="4"/>
                        <c:pt idx="0">
                          <c:v>1.8886520800000001E-2</c:v>
                        </c:pt>
                        <c:pt idx="1">
                          <c:v>1.41663508E-2</c:v>
                        </c:pt>
                        <c:pt idx="2">
                          <c:v>2.1316078000000002E-2</c:v>
                        </c:pt>
                        <c:pt idx="3">
                          <c:v>7.7124255599999997E-2</c:v>
                        </c:pt>
                      </c:numCache>
                    </c:numRef>
                  </c:minus>
                </c:errBars>
                <c:val>
                  <c:numRef>
                    <c:extLst xmlns:c15="http://schemas.microsoft.com/office/drawing/2012/chart">
                      <c:ext xmlns:c15="http://schemas.microsoft.com/office/drawing/2012/chart" uri="{02D57815-91ED-43cb-92C2-25804820EDAC}">
                        <c15:formulaRef>
                          <c15:sqref>'C8.2'!$N$16:$N$19</c15:sqref>
                        </c15:formulaRef>
                      </c:ext>
                    </c:extLst>
                    <c:numCache>
                      <c:formatCode>0.0%</c:formatCode>
                      <c:ptCount val="4"/>
                      <c:pt idx="0">
                        <c:v>0.157</c:v>
                      </c:pt>
                      <c:pt idx="1">
                        <c:v>6.6000000000000003E-2</c:v>
                      </c:pt>
                      <c:pt idx="2">
                        <c:v>0.14299999999999999</c:v>
                      </c:pt>
                      <c:pt idx="3">
                        <c:v>0.315</c:v>
                      </c:pt>
                    </c:numCache>
                  </c:numRef>
                </c:val>
                <c:extLst xmlns:c15="http://schemas.microsoft.com/office/drawing/2012/chart">
                  <c:ext xmlns:c16="http://schemas.microsoft.com/office/drawing/2014/chart" uri="{C3380CC4-5D6E-409C-BE32-E72D297353CC}">
                    <c16:uniqueId val="{00000001-6222-48CB-B919-51B138EC6F35}"/>
                  </c:ext>
                </c:extLst>
              </c15:ser>
            </c15:filteredBarSeries>
            <c15:filteredBarSeries>
              <c15:ser>
                <c:idx val="11"/>
                <c:order val="13"/>
                <c:tx>
                  <c:v>Rischio di povertà 2020</c:v>
                </c:tx>
                <c:spPr>
                  <a:solidFill>
                    <a:schemeClr val="tx2">
                      <a:lumMod val="75000"/>
                    </a:schemeClr>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'C8.2'!$O$20:$O$23</c15:sqref>
                          </c15:formulaRef>
                        </c:ext>
                      </c:extLst>
                      <c:numCache>
                        <c:formatCode>General</c:formatCode>
                        <c:ptCount val="4"/>
                        <c:pt idx="0">
                          <c:v>1.7924709599999998E-2</c:v>
                        </c:pt>
                        <c:pt idx="1">
                          <c:v>1.51663036E-2</c:v>
                        </c:pt>
                        <c:pt idx="2">
                          <c:v>2.0973175999999996E-2</c:v>
                        </c:pt>
                        <c:pt idx="3">
                          <c:v>6.7415944399999997E-2</c:v>
                        </c:pt>
                      </c:numCache>
                    </c:numRef>
                  </c:plus>
                  <c:minus>
                    <c:numRef>
                      <c:extLst xmlns:c15="http://schemas.microsoft.com/office/drawing/2012/chart">
                        <c:ext xmlns:c15="http://schemas.microsoft.com/office/drawing/2012/chart" uri="{02D57815-91ED-43cb-92C2-25804820EDAC}">
                          <c15:formulaRef>
                            <c15:sqref>'C8.2'!$O$20:$O$23</c15:sqref>
                          </c15:formulaRef>
                        </c:ext>
                      </c:extLst>
                      <c:numCache>
                        <c:formatCode>General</c:formatCode>
                        <c:ptCount val="4"/>
                        <c:pt idx="0">
                          <c:v>1.7924709599999998E-2</c:v>
                        </c:pt>
                        <c:pt idx="1">
                          <c:v>1.51663036E-2</c:v>
                        </c:pt>
                        <c:pt idx="2">
                          <c:v>2.0973175999999996E-2</c:v>
                        </c:pt>
                        <c:pt idx="3">
                          <c:v>6.7415944399999997E-2</c:v>
                        </c:pt>
                      </c:numCache>
                    </c:numRef>
                  </c:minus>
                </c:errBars>
                <c:val>
                  <c:numRef>
                    <c:extLst xmlns:c15="http://schemas.microsoft.com/office/drawing/2012/chart">
                      <c:ext xmlns:c15="http://schemas.microsoft.com/office/drawing/2012/chart" uri="{02D57815-91ED-43cb-92C2-25804820EDAC}">
                        <c15:formulaRef>
                          <c15:sqref>'C8.2'!$O$16:$O$19</c15:sqref>
                        </c15:formulaRef>
                      </c:ext>
                    </c:extLst>
                    <c:numCache>
                      <c:formatCode>0.0%</c:formatCode>
                      <c:ptCount val="4"/>
                      <c:pt idx="0">
                        <c:v>0.16317515061279531</c:v>
                      </c:pt>
                      <c:pt idx="1">
                        <c:v>6.6194930114355649E-2</c:v>
                      </c:pt>
                      <c:pt idx="2">
                        <c:v>0.14609083583585231</c:v>
                      </c:pt>
                      <c:pt idx="3">
                        <c:v>0.33364721347775472</c:v>
                      </c:pt>
                    </c:numCache>
                  </c:numRef>
                </c:val>
                <c:extLst xmlns:c15="http://schemas.microsoft.com/office/drawing/2012/chart">
                  <c:ext xmlns:c16="http://schemas.microsoft.com/office/drawing/2014/chart" uri="{C3380CC4-5D6E-409C-BE32-E72D297353CC}">
                    <c16:uniqueId val="{00000001-1007-441A-B542-E4E8AA18777B}"/>
                  </c:ext>
                </c:extLst>
              </c15:ser>
            </c15:filteredBarSeries>
            <c15:filteredBarSeries>
              <c15:ser>
                <c:idx val="13"/>
                <c:order val="14"/>
                <c:tx>
                  <c:v>Rischio di povertà 2021</c:v>
                </c:tx>
                <c:spPr>
                  <a:solidFill>
                    <a:srgbClr val="8AB5E1"/>
                  </a:solidFill>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'C8.2'!$P$20:$P$23</c15:sqref>
                          </c15:formulaRef>
                        </c:ext>
                      </c:extLst>
                      <c:numCache>
                        <c:formatCode>General</c:formatCode>
                        <c:ptCount val="4"/>
                        <c:pt idx="0">
                          <c:v>1.7715055561911414E-2</c:v>
                        </c:pt>
                        <c:pt idx="1">
                          <c:v>1.3853618295270195E-2</c:v>
                        </c:pt>
                        <c:pt idx="2">
                          <c:v>1.9539211738952247E-2</c:v>
                        </c:pt>
                        <c:pt idx="3">
                          <c:v>6.2938698254169131E-2</c:v>
                        </c:pt>
                      </c:numCache>
                    </c:numRef>
                  </c:plus>
                  <c:minus>
                    <c:numRef>
                      <c:extLst xmlns:c15="http://schemas.microsoft.com/office/drawing/2012/chart">
                        <c:ext xmlns:c15="http://schemas.microsoft.com/office/drawing/2012/chart" uri="{02D57815-91ED-43cb-92C2-25804820EDAC}">
                          <c15:formulaRef>
                            <c15:sqref>'C8.2'!$P$20:$P$23</c15:sqref>
                          </c15:formulaRef>
                        </c:ext>
                      </c:extLst>
                      <c:numCache>
                        <c:formatCode>General</c:formatCode>
                        <c:ptCount val="4"/>
                        <c:pt idx="0">
                          <c:v>1.7715055561911414E-2</c:v>
                        </c:pt>
                        <c:pt idx="1">
                          <c:v>1.3853618295270195E-2</c:v>
                        </c:pt>
                        <c:pt idx="2">
                          <c:v>1.9539211738952247E-2</c:v>
                        </c:pt>
                        <c:pt idx="3">
                          <c:v>6.2938698254169131E-2</c:v>
                        </c:pt>
                      </c:numCache>
                    </c:numRef>
                  </c:minus>
                </c:errBars>
                <c:val>
                  <c:numRef>
                    <c:extLst xmlns:c15="http://schemas.microsoft.com/office/drawing/2012/chart">
                      <c:ext xmlns:c15="http://schemas.microsoft.com/office/drawing/2012/chart" uri="{02D57815-91ED-43cb-92C2-25804820EDAC}">
                        <c15:formulaRef>
                          <c15:sqref>'C8.2'!$P$16:$P$19</c15:sqref>
                        </c15:formulaRef>
                      </c:ext>
                    </c:extLst>
                    <c:numCache>
                      <c:formatCode>0.0%</c:formatCode>
                      <c:ptCount val="4"/>
                      <c:pt idx="0">
                        <c:v>0.16900000000000001</c:v>
                      </c:pt>
                      <c:pt idx="1">
                        <c:v>6.4000000000000001E-2</c:v>
                      </c:pt>
                      <c:pt idx="2">
                        <c:v>0.124</c:v>
                      </c:pt>
                      <c:pt idx="3">
                        <c:v>0.34499999999999997</c:v>
                      </c:pt>
                    </c:numCache>
                  </c:numRef>
                </c:val>
                <c:extLst xmlns:c15="http://schemas.microsoft.com/office/drawing/2012/chart">
                  <c:ext xmlns:c16="http://schemas.microsoft.com/office/drawing/2014/chart" uri="{C3380CC4-5D6E-409C-BE32-E72D297353CC}">
                    <c16:uniqueId val="{00000001-4516-4D61-8413-9D005FDEA407}"/>
                  </c:ext>
                </c:extLst>
              </c15:ser>
            </c15:filteredBarSeries>
          </c:ext>
        </c:extLst>
      </c:barChart>
      <c:catAx>
        <c:axId val="73627136"/>
        <c:scaling>
          <c:orientation val="minMax"/>
        </c:scaling>
        <c:delete val="0"/>
        <c:axPos val="b"/>
        <c:numFmt formatCode="General" sourceLinked="0"/>
        <c:majorTickMark val="out"/>
        <c:minorTickMark val="none"/>
        <c:tickLblPos val="nextTo"/>
        <c:crossAx val="73628672"/>
        <c:crosses val="autoZero"/>
        <c:auto val="1"/>
        <c:lblAlgn val="ctr"/>
        <c:lblOffset val="100"/>
        <c:noMultiLvlLbl val="0"/>
      </c:catAx>
      <c:valAx>
        <c:axId val="73628672"/>
        <c:scaling>
          <c:orientation val="minMax"/>
        </c:scaling>
        <c:delete val="0"/>
        <c:axPos val="l"/>
        <c:majorGridlines/>
        <c:numFmt formatCode="0.0%" sourceLinked="1"/>
        <c:majorTickMark val="out"/>
        <c:minorTickMark val="none"/>
        <c:tickLblPos val="nextTo"/>
        <c:crossAx val="73627136"/>
        <c:crosses val="autoZero"/>
        <c:crossBetween val="between"/>
      </c:valAx>
    </c:plotArea>
    <c:legend>
      <c:legendPos val="b"/>
      <c:layout>
        <c:manualLayout>
          <c:xMode val="edge"/>
          <c:yMode val="edge"/>
          <c:x val="8.6041554747177076E-2"/>
          <c:y val="0.81620404350437037"/>
          <c:w val="0.46458934430590521"/>
          <c:h val="4.7841165655137304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r>
              <a:rPr lang="en-US" sz="1100" b="1"/>
              <a:t>Tasso di beneficiari/e di prestazioni LAPS (in %), secondo la tipologia di economia domestica, in Ticino, nel 2022</a:t>
            </a:r>
          </a:p>
        </c:rich>
      </c:tx>
      <c:layout>
        <c:manualLayout>
          <c:xMode val="edge"/>
          <c:yMode val="edge"/>
          <c:x val="1.2981417322834659E-3"/>
          <c:y val="7.6252551764362806E-3"/>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19619124409448818"/>
          <c:y val="0.17355555555555555"/>
          <c:w val="0.7633288398950131"/>
          <c:h val="0.64422863808690589"/>
        </c:manualLayout>
      </c:layout>
      <c:barChart>
        <c:barDir val="bar"/>
        <c:grouping val="clustered"/>
        <c:varyColors val="0"/>
        <c:ser>
          <c:idx val="0"/>
          <c:order val="0"/>
          <c:tx>
            <c:strRef>
              <c:f>'C8.3'!$I$3</c:f>
              <c:strCache>
                <c:ptCount val="1"/>
                <c:pt idx="0">
                  <c:v>2022</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'C8.3'!$A$5:$A$9</c:f>
              <c:strCache>
                <c:ptCount val="5"/>
                <c:pt idx="0">
                  <c:v>Totale</c:v>
                </c:pt>
                <c:pt idx="1">
                  <c:v>Persone sole con figli</c:v>
                </c:pt>
                <c:pt idx="2">
                  <c:v>Coppie con figli</c:v>
                </c:pt>
                <c:pt idx="3">
                  <c:v>Coppie senza figli</c:v>
                </c:pt>
                <c:pt idx="4">
                  <c:v>Persone sole</c:v>
                </c:pt>
              </c:strCache>
            </c:strRef>
          </c:cat>
          <c:val>
            <c:numRef>
              <c:f>'C8.3'!$I$5:$I$9</c:f>
              <c:numCache>
                <c:formatCode>0.0</c:formatCode>
                <c:ptCount val="5"/>
                <c:pt idx="0">
                  <c:v>7.7808571678660661</c:v>
                </c:pt>
                <c:pt idx="1">
                  <c:v>26.489596181060588</c:v>
                </c:pt>
                <c:pt idx="2">
                  <c:v>12.158731746160054</c:v>
                </c:pt>
                <c:pt idx="3">
                  <c:v>0.88363405577290655</c:v>
                </c:pt>
                <c:pt idx="4">
                  <c:v>5.2023204182535272</c:v>
                </c:pt>
              </c:numCache>
            </c:numRef>
          </c:val>
          <c:extLst>
            <c:ext xmlns:c16="http://schemas.microsoft.com/office/drawing/2014/chart" uri="{C3380CC4-5D6E-409C-BE32-E72D297353CC}">
              <c16:uniqueId val="{00000000-EE31-40C5-930F-922B80E51CF3}"/>
            </c:ext>
          </c:extLst>
        </c:ser>
        <c:dLbls>
          <c:showLegendKey val="0"/>
          <c:showVal val="0"/>
          <c:showCatName val="0"/>
          <c:showSerName val="0"/>
          <c:showPercent val="0"/>
          <c:showBubbleSize val="0"/>
        </c:dLbls>
        <c:gapWidth val="130"/>
        <c:axId val="1010612120"/>
        <c:axId val="1010614088"/>
      </c:barChart>
      <c:catAx>
        <c:axId val="1010612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1010614088"/>
        <c:crosses val="autoZero"/>
        <c:auto val="1"/>
        <c:lblAlgn val="ctr"/>
        <c:lblOffset val="100"/>
        <c:noMultiLvlLbl val="0"/>
      </c:catAx>
      <c:valAx>
        <c:axId val="10106140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1010612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Economie domestiche familiari (in %), in Ticino, nel 2021</a:t>
            </a:r>
          </a:p>
        </c:rich>
      </c:tx>
      <c:layout>
        <c:manualLayout>
          <c:xMode val="edge"/>
          <c:yMode val="edge"/>
          <c:x val="1.9494053786729367E-4"/>
          <c:y val="2.2465589615590767E-2"/>
        </c:manualLayout>
      </c:layout>
      <c:overlay val="0"/>
    </c:title>
    <c:autoTitleDeleted val="0"/>
    <c:plotArea>
      <c:layout>
        <c:manualLayout>
          <c:layoutTarget val="inner"/>
          <c:xMode val="edge"/>
          <c:yMode val="edge"/>
          <c:x val="8.1468570381017777E-2"/>
          <c:y val="0.10259332709732573"/>
          <c:w val="0.46885238698421811"/>
          <c:h val="0.72600492504105363"/>
        </c:manualLayout>
      </c:layout>
      <c:pieChart>
        <c:varyColors val="1"/>
        <c:ser>
          <c:idx val="0"/>
          <c:order val="0"/>
          <c:dPt>
            <c:idx val="0"/>
            <c:bubble3D val="0"/>
            <c:spPr>
              <a:solidFill>
                <a:srgbClr val="F6CA35"/>
              </a:solidFill>
            </c:spPr>
            <c:extLst>
              <c:ext xmlns:c16="http://schemas.microsoft.com/office/drawing/2014/chart" uri="{C3380CC4-5D6E-409C-BE32-E72D297353CC}">
                <c16:uniqueId val="{00000001-5F5C-4A91-8590-C61F43486B7D}"/>
              </c:ext>
            </c:extLst>
          </c:dPt>
          <c:dPt>
            <c:idx val="1"/>
            <c:bubble3D val="0"/>
            <c:spPr>
              <a:solidFill>
                <a:srgbClr val="6E8CB6"/>
              </a:solidFill>
            </c:spPr>
            <c:extLst>
              <c:ext xmlns:c16="http://schemas.microsoft.com/office/drawing/2014/chart" uri="{C3380CC4-5D6E-409C-BE32-E72D297353CC}">
                <c16:uniqueId val="{00000003-5F5C-4A91-8590-C61F43486B7D}"/>
              </c:ext>
            </c:extLst>
          </c:dPt>
          <c:dPt>
            <c:idx val="2"/>
            <c:bubble3D val="0"/>
            <c:spPr>
              <a:solidFill>
                <a:srgbClr val="8DC2BC"/>
              </a:solidFill>
            </c:spPr>
            <c:extLst>
              <c:ext xmlns:c16="http://schemas.microsoft.com/office/drawing/2014/chart" uri="{C3380CC4-5D6E-409C-BE32-E72D297353CC}">
                <c16:uniqueId val="{00000005-5F5C-4A91-8590-C61F43486B7D}"/>
              </c:ext>
            </c:extLst>
          </c:dPt>
          <c:dPt>
            <c:idx val="3"/>
            <c:bubble3D val="0"/>
            <c:spPr>
              <a:solidFill>
                <a:srgbClr val="B1599E"/>
              </a:solidFill>
            </c:spPr>
            <c:extLst>
              <c:ext xmlns:c16="http://schemas.microsoft.com/office/drawing/2014/chart" uri="{C3380CC4-5D6E-409C-BE32-E72D297353CC}">
                <c16:uniqueId val="{00000007-5F5C-4A91-8590-C61F43486B7D}"/>
              </c:ext>
            </c:extLst>
          </c:dPt>
          <c:dLbls>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15:layout/>
              </c:ext>
            </c:extLst>
          </c:dLbls>
          <c:cat>
            <c:strRef>
              <c:f>'C8.4'!$A$5:$A$8</c:f>
              <c:strCache>
                <c:ptCount val="4"/>
                <c:pt idx="0">
                  <c:v>Coppie senza figli</c:v>
                </c:pt>
                <c:pt idx="1">
                  <c:v>ED di più famiglie</c:v>
                </c:pt>
                <c:pt idx="2">
                  <c:v>Coppie con figli</c:v>
                </c:pt>
                <c:pt idx="3">
                  <c:v>Genitori soli con figli</c:v>
                </c:pt>
              </c:strCache>
            </c:strRef>
          </c:cat>
          <c:val>
            <c:numRef>
              <c:f>'C8.4'!$B$5:$B$8</c:f>
              <c:numCache>
                <c:formatCode>0.0</c:formatCode>
                <c:ptCount val="4"/>
                <c:pt idx="0">
                  <c:v>40.705827632639284</c:v>
                </c:pt>
                <c:pt idx="1">
                  <c:v>0.68015156954810119</c:v>
                </c:pt>
                <c:pt idx="2">
                  <c:v>43.869902958124122</c:v>
                </c:pt>
                <c:pt idx="3">
                  <c:v>14.744117839688487</c:v>
                </c:pt>
              </c:numCache>
            </c:numRef>
          </c:val>
          <c:extLst>
            <c:ext xmlns:c16="http://schemas.microsoft.com/office/drawing/2014/chart" uri="{C3380CC4-5D6E-409C-BE32-E72D297353CC}">
              <c16:uniqueId val="{00000008-5F5C-4A91-8590-C61F43486B7D}"/>
            </c:ext>
          </c:extLst>
        </c:ser>
        <c:dLbls>
          <c:showLegendKey val="0"/>
          <c:showVal val="0"/>
          <c:showCatName val="0"/>
          <c:showSerName val="0"/>
          <c:showPercent val="0"/>
          <c:showBubbleSize val="0"/>
          <c:showLeaderLines val="1"/>
        </c:dLbls>
        <c:firstSliceAng val="114"/>
      </c:pieChart>
    </c:plotArea>
    <c:legend>
      <c:legendPos val="b"/>
      <c:layout>
        <c:manualLayout>
          <c:xMode val="edge"/>
          <c:yMode val="edge"/>
          <c:x val="0.53256160461755053"/>
          <c:y val="0.78540082018015867"/>
          <c:w val="0.362549823755275"/>
          <c:h val="0.20602469182479957"/>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'C8.4'!$A$9</c:f>
              <c:strCache>
                <c:ptCount val="1"/>
                <c:pt idx="0">
                  <c:v>Madri</c:v>
                </c:pt>
              </c:strCache>
            </c:strRef>
          </c:tx>
          <c:spPr>
            <a:solidFill>
              <a:schemeClr val="bg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'C8.4'!$B$9</c:f>
              <c:numCache>
                <c:formatCode>0.0</c:formatCode>
                <c:ptCount val="1"/>
                <c:pt idx="0">
                  <c:v>84.39423456654221</c:v>
                </c:pt>
              </c:numCache>
            </c:numRef>
          </c:val>
          <c:extLst>
            <c:ext xmlns:c16="http://schemas.microsoft.com/office/drawing/2014/chart" uri="{C3380CC4-5D6E-409C-BE32-E72D297353CC}">
              <c16:uniqueId val="{00000000-4BDF-438C-8023-DCE80E8333D5}"/>
            </c:ext>
          </c:extLst>
        </c:ser>
        <c:ser>
          <c:idx val="1"/>
          <c:order val="1"/>
          <c:tx>
            <c:strRef>
              <c:f>'C8.4'!$A$10</c:f>
              <c:strCache>
                <c:ptCount val="1"/>
                <c:pt idx="0">
                  <c:v>Padri</c:v>
                </c:pt>
              </c:strCache>
            </c:strRef>
          </c:tx>
          <c:spPr>
            <a:solidFill>
              <a:schemeClr val="bg2">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'C8.4'!$B$10</c:f>
              <c:numCache>
                <c:formatCode>0.0</c:formatCode>
                <c:ptCount val="1"/>
                <c:pt idx="0">
                  <c:v>15.60576543345784</c:v>
                </c:pt>
              </c:numCache>
            </c:numRef>
          </c:val>
          <c:extLst>
            <c:ext xmlns:c16="http://schemas.microsoft.com/office/drawing/2014/chart" uri="{C3380CC4-5D6E-409C-BE32-E72D297353CC}">
              <c16:uniqueId val="{00000001-4BDF-438C-8023-DCE80E8333D5}"/>
            </c:ext>
          </c:extLst>
        </c:ser>
        <c:dLbls>
          <c:showLegendKey val="0"/>
          <c:showVal val="0"/>
          <c:showCatName val="0"/>
          <c:showSerName val="0"/>
          <c:showPercent val="0"/>
          <c:showBubbleSize val="0"/>
        </c:dLbls>
        <c:gapWidth val="63"/>
        <c:overlap val="100"/>
        <c:axId val="73771264"/>
        <c:axId val="73781248"/>
      </c:barChart>
      <c:catAx>
        <c:axId val="73771264"/>
        <c:scaling>
          <c:orientation val="minMax"/>
        </c:scaling>
        <c:delete val="0"/>
        <c:axPos val="b"/>
        <c:majorTickMark val="out"/>
        <c:minorTickMark val="none"/>
        <c:tickLblPos val="none"/>
        <c:crossAx val="73781248"/>
        <c:crosses val="autoZero"/>
        <c:auto val="1"/>
        <c:lblAlgn val="ctr"/>
        <c:lblOffset val="100"/>
        <c:noMultiLvlLbl val="0"/>
      </c:catAx>
      <c:valAx>
        <c:axId val="73781248"/>
        <c:scaling>
          <c:orientation val="minMax"/>
          <c:max val="100"/>
          <c:min val="0"/>
        </c:scaling>
        <c:delete val="0"/>
        <c:axPos val="l"/>
        <c:majorGridlines/>
        <c:numFmt formatCode="0.0" sourceLinked="1"/>
        <c:majorTickMark val="out"/>
        <c:minorTickMark val="none"/>
        <c:tickLblPos val="none"/>
        <c:crossAx val="7377126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68083018602509E-2"/>
          <c:y val="0.18031382767801507"/>
          <c:w val="0.88566858205975663"/>
          <c:h val="0.54183399736903393"/>
        </c:manualLayout>
      </c:layout>
      <c:barChart>
        <c:barDir val="col"/>
        <c:grouping val="clustered"/>
        <c:varyColors val="0"/>
        <c:ser>
          <c:idx val="0"/>
          <c:order val="0"/>
          <c:tx>
            <c:strRef>
              <c:f>'C8.6'!$A$8</c:f>
              <c:strCache>
                <c:ptCount val="1"/>
                <c:pt idx="0">
                  <c:v>% beneficiari/e di PC AVS</c:v>
                </c:pt>
              </c:strCache>
            </c:strRef>
          </c:tx>
          <c:spPr>
            <a:solidFill>
              <a:srgbClr val="F6CA35"/>
            </a:solidFill>
          </c:spPr>
          <c:invertIfNegative val="0"/>
          <c:cat>
            <c:multiLvlStrRef>
              <c:f>'C8.6'!$C$3:$W$4</c:f>
              <c:multiLvlStrCache>
                <c:ptCount val="21"/>
                <c:lvl>
                  <c:pt idx="0">
                    <c:v>Donne</c:v>
                  </c:pt>
                  <c:pt idx="1">
                    <c:v>Uomini</c:v>
                  </c:pt>
                  <c:pt idx="2">
                    <c:v>Totale</c:v>
                  </c:pt>
                  <c:pt idx="3">
                    <c:v>Donne</c:v>
                  </c:pt>
                  <c:pt idx="4">
                    <c:v>Uomini</c:v>
                  </c:pt>
                  <c:pt idx="5">
                    <c:v>Totale</c:v>
                  </c:pt>
                  <c:pt idx="6">
                    <c:v>Donne</c:v>
                  </c:pt>
                  <c:pt idx="7">
                    <c:v>Uomini</c:v>
                  </c:pt>
                  <c:pt idx="8">
                    <c:v>Totale</c:v>
                  </c:pt>
                  <c:pt idx="9">
                    <c:v>Donne</c:v>
                  </c:pt>
                  <c:pt idx="10">
                    <c:v>Uomini</c:v>
                  </c:pt>
                  <c:pt idx="11">
                    <c:v>Totale</c:v>
                  </c:pt>
                  <c:pt idx="12">
                    <c:v>Donne</c:v>
                  </c:pt>
                  <c:pt idx="13">
                    <c:v>Uomini</c:v>
                  </c:pt>
                  <c:pt idx="14">
                    <c:v>Totale</c:v>
                  </c:pt>
                  <c:pt idx="15">
                    <c:v>Donne</c:v>
                  </c:pt>
                  <c:pt idx="16">
                    <c:v>Uomini</c:v>
                  </c:pt>
                  <c:pt idx="17">
                    <c:v>Totale</c:v>
                  </c:pt>
                  <c:pt idx="18">
                    <c:v>Donne</c:v>
                  </c:pt>
                  <c:pt idx="19">
                    <c:v>Uomini</c:v>
                  </c:pt>
                  <c:pt idx="20">
                    <c:v>Totale</c:v>
                  </c:pt>
                </c:lvl>
                <c:lvl>
                  <c:pt idx="0">
                    <c:v>2016</c:v>
                  </c:pt>
                  <c:pt idx="3">
                    <c:v>2017</c:v>
                  </c:pt>
                  <c:pt idx="6">
                    <c:v>2018</c:v>
                  </c:pt>
                  <c:pt idx="9">
                    <c:v>2019</c:v>
                  </c:pt>
                  <c:pt idx="12">
                    <c:v>2020</c:v>
                  </c:pt>
                  <c:pt idx="15">
                    <c:v>2021</c:v>
                  </c:pt>
                  <c:pt idx="18">
                    <c:v>2022</c:v>
                  </c:pt>
                </c:lvl>
              </c:multiLvlStrCache>
            </c:multiLvlStrRef>
          </c:cat>
          <c:val>
            <c:numRef>
              <c:f>'C8.6'!$C$8:$W$8</c:f>
              <c:numCache>
                <c:formatCode>#,##0.0</c:formatCode>
                <c:ptCount val="21"/>
                <c:pt idx="0">
                  <c:v>23.980208659830744</c:v>
                </c:pt>
                <c:pt idx="1">
                  <c:v>15.396592782560909</c:v>
                </c:pt>
                <c:pt idx="2">
                  <c:v>20.348747093774218</c:v>
                </c:pt>
                <c:pt idx="3">
                  <c:v>23.857339185175334</c:v>
                </c:pt>
                <c:pt idx="4">
                  <c:v>15.378586930311069</c:v>
                </c:pt>
                <c:pt idx="5">
                  <c:v>20.264401583854898</c:v>
                </c:pt>
                <c:pt idx="6">
                  <c:v>23.505398999209902</c:v>
                </c:pt>
                <c:pt idx="7">
                  <c:v>15.278313217282999</c:v>
                </c:pt>
                <c:pt idx="8">
                  <c:v>20.006306363120387</c:v>
                </c:pt>
                <c:pt idx="9">
                  <c:v>23.230675540475879</c:v>
                </c:pt>
                <c:pt idx="10">
                  <c:v>15.229448855674917</c:v>
                </c:pt>
                <c:pt idx="11">
                  <c:v>19.814542463294863</c:v>
                </c:pt>
                <c:pt idx="12">
                  <c:v>22.83287588338268</c:v>
                </c:pt>
                <c:pt idx="13">
                  <c:v>15.023975966260327</c:v>
                </c:pt>
                <c:pt idx="14">
                  <c:v>19.490907292709764</c:v>
                </c:pt>
                <c:pt idx="15">
                  <c:v>22.433224268086654</c:v>
                </c:pt>
                <c:pt idx="16">
                  <c:v>14.880629795487607</c:v>
                </c:pt>
                <c:pt idx="17">
                  <c:v>19.19701784404791</c:v>
                </c:pt>
                <c:pt idx="18">
                  <c:v>21.876980271217946</c:v>
                </c:pt>
                <c:pt idx="19">
                  <c:v>14.559774964838256</c:v>
                </c:pt>
                <c:pt idx="20">
                  <c:v>18.738840901413887</c:v>
                </c:pt>
              </c:numCache>
            </c:numRef>
          </c:val>
          <c:extLst>
            <c:ext xmlns:c16="http://schemas.microsoft.com/office/drawing/2014/chart" uri="{C3380CC4-5D6E-409C-BE32-E72D297353CC}">
              <c16:uniqueId val="{00000000-5F7F-4C92-8A05-BEE3C6E33242}"/>
            </c:ext>
          </c:extLst>
        </c:ser>
        <c:ser>
          <c:idx val="1"/>
          <c:order val="1"/>
          <c:tx>
            <c:strRef>
              <c:f>'C8.6'!$A$9</c:f>
              <c:strCache>
                <c:ptCount val="1"/>
                <c:pt idx="0">
                  <c:v>Tasso di beneficiari/e PC </c:v>
                </c:pt>
              </c:strCache>
            </c:strRef>
          </c:tx>
          <c:spPr>
            <a:solidFill>
              <a:srgbClr val="6E8CB6"/>
            </a:solidFill>
          </c:spPr>
          <c:invertIfNegative val="0"/>
          <c:cat>
            <c:multiLvlStrRef>
              <c:f>'C8.6'!$C$3:$W$4</c:f>
              <c:multiLvlStrCache>
                <c:ptCount val="21"/>
                <c:lvl>
                  <c:pt idx="0">
                    <c:v>Donne</c:v>
                  </c:pt>
                  <c:pt idx="1">
                    <c:v>Uomini</c:v>
                  </c:pt>
                  <c:pt idx="2">
                    <c:v>Totale</c:v>
                  </c:pt>
                  <c:pt idx="3">
                    <c:v>Donne</c:v>
                  </c:pt>
                  <c:pt idx="4">
                    <c:v>Uomini</c:v>
                  </c:pt>
                  <c:pt idx="5">
                    <c:v>Totale</c:v>
                  </c:pt>
                  <c:pt idx="6">
                    <c:v>Donne</c:v>
                  </c:pt>
                  <c:pt idx="7">
                    <c:v>Uomini</c:v>
                  </c:pt>
                  <c:pt idx="8">
                    <c:v>Totale</c:v>
                  </c:pt>
                  <c:pt idx="9">
                    <c:v>Donne</c:v>
                  </c:pt>
                  <c:pt idx="10">
                    <c:v>Uomini</c:v>
                  </c:pt>
                  <c:pt idx="11">
                    <c:v>Totale</c:v>
                  </c:pt>
                  <c:pt idx="12">
                    <c:v>Donne</c:v>
                  </c:pt>
                  <c:pt idx="13">
                    <c:v>Uomini</c:v>
                  </c:pt>
                  <c:pt idx="14">
                    <c:v>Totale</c:v>
                  </c:pt>
                  <c:pt idx="15">
                    <c:v>Donne</c:v>
                  </c:pt>
                  <c:pt idx="16">
                    <c:v>Uomini</c:v>
                  </c:pt>
                  <c:pt idx="17">
                    <c:v>Totale</c:v>
                  </c:pt>
                  <c:pt idx="18">
                    <c:v>Donne</c:v>
                  </c:pt>
                  <c:pt idx="19">
                    <c:v>Uomini</c:v>
                  </c:pt>
                  <c:pt idx="20">
                    <c:v>Totale</c:v>
                  </c:pt>
                </c:lvl>
                <c:lvl>
                  <c:pt idx="0">
                    <c:v>2016</c:v>
                  </c:pt>
                  <c:pt idx="3">
                    <c:v>2017</c:v>
                  </c:pt>
                  <c:pt idx="6">
                    <c:v>2018</c:v>
                  </c:pt>
                  <c:pt idx="9">
                    <c:v>2019</c:v>
                  </c:pt>
                  <c:pt idx="12">
                    <c:v>2020</c:v>
                  </c:pt>
                  <c:pt idx="15">
                    <c:v>2021</c:v>
                  </c:pt>
                  <c:pt idx="18">
                    <c:v>2022</c:v>
                  </c:pt>
                </c:lvl>
              </c:multiLvlStrCache>
            </c:multiLvlStrRef>
          </c:cat>
          <c:val>
            <c:numRef>
              <c:f>'C8.6'!$C$9:$W$9</c:f>
              <c:numCache>
                <c:formatCode>General</c:formatCode>
                <c:ptCount val="21"/>
                <c:pt idx="0">
                  <c:v>21.6</c:v>
                </c:pt>
                <c:pt idx="1">
                  <c:v>15.1</c:v>
                </c:pt>
                <c:pt idx="2">
                  <c:v>18.899999999999999</c:v>
                </c:pt>
                <c:pt idx="3">
                  <c:v>21.5</c:v>
                </c:pt>
                <c:pt idx="4">
                  <c:v>15.1</c:v>
                </c:pt>
                <c:pt idx="5">
                  <c:v>18.8</c:v>
                </c:pt>
                <c:pt idx="6" formatCode="0.0">
                  <c:v>21.2</c:v>
                </c:pt>
                <c:pt idx="7" formatCode="0.0">
                  <c:v>15</c:v>
                </c:pt>
                <c:pt idx="8" formatCode="0.0">
                  <c:v>18.600000000000001</c:v>
                </c:pt>
                <c:pt idx="9" formatCode="0.0">
                  <c:v>21.1</c:v>
                </c:pt>
                <c:pt idx="10" formatCode="0.0">
                  <c:v>14.9</c:v>
                </c:pt>
                <c:pt idx="11" formatCode="0.0">
                  <c:v>18.5</c:v>
                </c:pt>
                <c:pt idx="12" formatCode="0.0">
                  <c:v>20.7</c:v>
                </c:pt>
                <c:pt idx="13" formatCode="0.0">
                  <c:v>14.8</c:v>
                </c:pt>
                <c:pt idx="14" formatCode="0.0">
                  <c:v>18.2</c:v>
                </c:pt>
                <c:pt idx="15" formatCode="0.0">
                  <c:v>20.3</c:v>
                </c:pt>
                <c:pt idx="16" formatCode="0.0">
                  <c:v>14.6</c:v>
                </c:pt>
                <c:pt idx="17" formatCode="0.0">
                  <c:v>17.899999999999999</c:v>
                </c:pt>
                <c:pt idx="18" formatCode="0.0">
                  <c:v>19.8</c:v>
                </c:pt>
                <c:pt idx="19" formatCode="0.0">
                  <c:v>14.3</c:v>
                </c:pt>
                <c:pt idx="20" formatCode="0.0">
                  <c:v>17.5</c:v>
                </c:pt>
              </c:numCache>
            </c:numRef>
          </c:val>
          <c:extLst>
            <c:ext xmlns:c16="http://schemas.microsoft.com/office/drawing/2014/chart" uri="{C3380CC4-5D6E-409C-BE32-E72D297353CC}">
              <c16:uniqueId val="{00000001-5F7F-4C92-8A05-BEE3C6E33242}"/>
            </c:ext>
          </c:extLst>
        </c:ser>
        <c:dLbls>
          <c:showLegendKey val="0"/>
          <c:showVal val="0"/>
          <c:showCatName val="0"/>
          <c:showSerName val="0"/>
          <c:showPercent val="0"/>
          <c:showBubbleSize val="0"/>
        </c:dLbls>
        <c:gapWidth val="150"/>
        <c:axId val="73790976"/>
        <c:axId val="73792512"/>
      </c:barChart>
      <c:catAx>
        <c:axId val="73790976"/>
        <c:scaling>
          <c:orientation val="minMax"/>
        </c:scaling>
        <c:delete val="0"/>
        <c:axPos val="b"/>
        <c:numFmt formatCode="General" sourceLinked="0"/>
        <c:majorTickMark val="out"/>
        <c:minorTickMark val="none"/>
        <c:tickLblPos val="nextTo"/>
        <c:crossAx val="73792512"/>
        <c:crosses val="autoZero"/>
        <c:auto val="1"/>
        <c:lblAlgn val="ctr"/>
        <c:lblOffset val="100"/>
        <c:noMultiLvlLbl val="0"/>
      </c:catAx>
      <c:valAx>
        <c:axId val="73792512"/>
        <c:scaling>
          <c:orientation val="minMax"/>
        </c:scaling>
        <c:delete val="0"/>
        <c:axPos val="l"/>
        <c:majorGridlines/>
        <c:numFmt formatCode="#,##0.0" sourceLinked="1"/>
        <c:majorTickMark val="out"/>
        <c:minorTickMark val="none"/>
        <c:tickLblPos val="nextTo"/>
        <c:crossAx val="73790976"/>
        <c:crosses val="autoZero"/>
        <c:crossBetween val="between"/>
      </c:valAx>
    </c:plotArea>
    <c:legend>
      <c:legendPos val="b"/>
      <c:layout>
        <c:manualLayout>
          <c:xMode val="edge"/>
          <c:yMode val="edge"/>
          <c:x val="0.54433758886935246"/>
          <c:y val="0.90515963128834787"/>
          <c:w val="0.42843910518755934"/>
          <c:h val="9.3813440799562567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Membri del Gran Consiglio ticinese (in %),</a:t>
            </a:r>
            <a:r>
              <a:rPr lang="it-CH" sz="1200" baseline="0"/>
              <a:t> </a:t>
            </a:r>
            <a:r>
              <a:rPr lang="it-CH" sz="1200"/>
              <a:t>dal 1971</a:t>
            </a:r>
          </a:p>
        </c:rich>
      </c:tx>
      <c:layout>
        <c:manualLayout>
          <c:xMode val="edge"/>
          <c:yMode val="edge"/>
          <c:x val="1.0690269555721594E-4"/>
          <c:y val="1.9265548736056723E-2"/>
        </c:manualLayout>
      </c:layout>
      <c:overlay val="0"/>
    </c:title>
    <c:autoTitleDeleted val="0"/>
    <c:plotArea>
      <c:layout>
        <c:manualLayout>
          <c:layoutTarget val="inner"/>
          <c:xMode val="edge"/>
          <c:yMode val="edge"/>
          <c:x val="8.8739578264158028E-2"/>
          <c:y val="0.14290675690122492"/>
          <c:w val="0.88566414014083272"/>
          <c:h val="0.61655106791276659"/>
        </c:manualLayout>
      </c:layout>
      <c:barChart>
        <c:barDir val="col"/>
        <c:grouping val="percentStacked"/>
        <c:varyColors val="0"/>
        <c:ser>
          <c:idx val="0"/>
          <c:order val="0"/>
          <c:tx>
            <c:strRef>
              <c:f>'C9.1'!$B$3</c:f>
              <c:strCache>
                <c:ptCount val="1"/>
                <c:pt idx="0">
                  <c:v>Uomini</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'C9.1'!$A$6:$A$19</c:f>
              <c:numCache>
                <c:formatCode>General</c:formatCode>
                <c:ptCount val="14"/>
                <c:pt idx="0">
                  <c:v>1971</c:v>
                </c:pt>
                <c:pt idx="1">
                  <c:v>1975</c:v>
                </c:pt>
                <c:pt idx="2">
                  <c:v>1979</c:v>
                </c:pt>
                <c:pt idx="3">
                  <c:v>1983</c:v>
                </c:pt>
                <c:pt idx="4">
                  <c:v>1987</c:v>
                </c:pt>
                <c:pt idx="5">
                  <c:v>1991</c:v>
                </c:pt>
                <c:pt idx="6">
                  <c:v>1995</c:v>
                </c:pt>
                <c:pt idx="7">
                  <c:v>1999</c:v>
                </c:pt>
                <c:pt idx="8">
                  <c:v>2003</c:v>
                </c:pt>
                <c:pt idx="9">
                  <c:v>2007</c:v>
                </c:pt>
                <c:pt idx="10">
                  <c:v>2011</c:v>
                </c:pt>
                <c:pt idx="11">
                  <c:v>2015</c:v>
                </c:pt>
                <c:pt idx="12">
                  <c:v>2019</c:v>
                </c:pt>
                <c:pt idx="13">
                  <c:v>2023</c:v>
                </c:pt>
              </c:numCache>
            </c:numRef>
          </c:cat>
          <c:val>
            <c:numRef>
              <c:f>'C9.1'!$B$6:$B$19</c:f>
              <c:numCache>
                <c:formatCode>General</c:formatCode>
                <c:ptCount val="14"/>
                <c:pt idx="0">
                  <c:v>79</c:v>
                </c:pt>
                <c:pt idx="1">
                  <c:v>79</c:v>
                </c:pt>
                <c:pt idx="2">
                  <c:v>80</c:v>
                </c:pt>
                <c:pt idx="3">
                  <c:v>83</c:v>
                </c:pt>
                <c:pt idx="4">
                  <c:v>78</c:v>
                </c:pt>
                <c:pt idx="5">
                  <c:v>77</c:v>
                </c:pt>
                <c:pt idx="6">
                  <c:v>77</c:v>
                </c:pt>
                <c:pt idx="7">
                  <c:v>81</c:v>
                </c:pt>
                <c:pt idx="8">
                  <c:v>80</c:v>
                </c:pt>
                <c:pt idx="9">
                  <c:v>80</c:v>
                </c:pt>
                <c:pt idx="10">
                  <c:v>76</c:v>
                </c:pt>
                <c:pt idx="11">
                  <c:v>68</c:v>
                </c:pt>
                <c:pt idx="12">
                  <c:v>59</c:v>
                </c:pt>
                <c:pt idx="13">
                  <c:v>61</c:v>
                </c:pt>
              </c:numCache>
            </c:numRef>
          </c:val>
          <c:extLst>
            <c:ext xmlns:c16="http://schemas.microsoft.com/office/drawing/2014/chart" uri="{C3380CC4-5D6E-409C-BE32-E72D297353CC}">
              <c16:uniqueId val="{00000000-2F03-4DAE-BB7D-0CF45EAD88FA}"/>
            </c:ext>
          </c:extLst>
        </c:ser>
        <c:ser>
          <c:idx val="1"/>
          <c:order val="1"/>
          <c:tx>
            <c:strRef>
              <c:f>'C9.1'!$C$3</c:f>
              <c:strCache>
                <c:ptCount val="1"/>
                <c:pt idx="0">
                  <c:v>Donne</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'C9.1'!$A$6:$A$19</c:f>
              <c:numCache>
                <c:formatCode>General</c:formatCode>
                <c:ptCount val="14"/>
                <c:pt idx="0">
                  <c:v>1971</c:v>
                </c:pt>
                <c:pt idx="1">
                  <c:v>1975</c:v>
                </c:pt>
                <c:pt idx="2">
                  <c:v>1979</c:v>
                </c:pt>
                <c:pt idx="3">
                  <c:v>1983</c:v>
                </c:pt>
                <c:pt idx="4">
                  <c:v>1987</c:v>
                </c:pt>
                <c:pt idx="5">
                  <c:v>1991</c:v>
                </c:pt>
                <c:pt idx="6">
                  <c:v>1995</c:v>
                </c:pt>
                <c:pt idx="7">
                  <c:v>1999</c:v>
                </c:pt>
                <c:pt idx="8">
                  <c:v>2003</c:v>
                </c:pt>
                <c:pt idx="9">
                  <c:v>2007</c:v>
                </c:pt>
                <c:pt idx="10">
                  <c:v>2011</c:v>
                </c:pt>
                <c:pt idx="11">
                  <c:v>2015</c:v>
                </c:pt>
                <c:pt idx="12">
                  <c:v>2019</c:v>
                </c:pt>
                <c:pt idx="13">
                  <c:v>2023</c:v>
                </c:pt>
              </c:numCache>
            </c:numRef>
          </c:cat>
          <c:val>
            <c:numRef>
              <c:f>'C9.1'!$C$6:$C$19</c:f>
              <c:numCache>
                <c:formatCode>General</c:formatCode>
                <c:ptCount val="14"/>
                <c:pt idx="0">
                  <c:v>11</c:v>
                </c:pt>
                <c:pt idx="1">
                  <c:v>11</c:v>
                </c:pt>
                <c:pt idx="2">
                  <c:v>10</c:v>
                </c:pt>
                <c:pt idx="3">
                  <c:v>7</c:v>
                </c:pt>
                <c:pt idx="4">
                  <c:v>12</c:v>
                </c:pt>
                <c:pt idx="5">
                  <c:v>13</c:v>
                </c:pt>
                <c:pt idx="6">
                  <c:v>13</c:v>
                </c:pt>
                <c:pt idx="7">
                  <c:v>9</c:v>
                </c:pt>
                <c:pt idx="8">
                  <c:v>10</c:v>
                </c:pt>
                <c:pt idx="9">
                  <c:v>10</c:v>
                </c:pt>
                <c:pt idx="10">
                  <c:v>14</c:v>
                </c:pt>
                <c:pt idx="11">
                  <c:v>22</c:v>
                </c:pt>
                <c:pt idx="12">
                  <c:v>31</c:v>
                </c:pt>
                <c:pt idx="13">
                  <c:v>29</c:v>
                </c:pt>
              </c:numCache>
            </c:numRef>
          </c:val>
          <c:extLst>
            <c:ext xmlns:c16="http://schemas.microsoft.com/office/drawing/2014/chart" uri="{C3380CC4-5D6E-409C-BE32-E72D297353CC}">
              <c16:uniqueId val="{00000001-2F03-4DAE-BB7D-0CF45EAD88FA}"/>
            </c:ext>
          </c:extLst>
        </c:ser>
        <c:dLbls>
          <c:showLegendKey val="0"/>
          <c:showVal val="0"/>
          <c:showCatName val="0"/>
          <c:showSerName val="0"/>
          <c:showPercent val="0"/>
          <c:showBubbleSize val="0"/>
        </c:dLbls>
        <c:gapWidth val="70"/>
        <c:overlap val="100"/>
        <c:axId val="91997312"/>
        <c:axId val="91998848"/>
      </c:barChart>
      <c:catAx>
        <c:axId val="91997312"/>
        <c:scaling>
          <c:orientation val="minMax"/>
        </c:scaling>
        <c:delete val="0"/>
        <c:axPos val="b"/>
        <c:numFmt formatCode="General" sourceLinked="1"/>
        <c:majorTickMark val="out"/>
        <c:minorTickMark val="none"/>
        <c:tickLblPos val="nextTo"/>
        <c:crossAx val="91998848"/>
        <c:crosses val="autoZero"/>
        <c:auto val="1"/>
        <c:lblAlgn val="ctr"/>
        <c:lblOffset val="100"/>
        <c:noMultiLvlLbl val="0"/>
      </c:catAx>
      <c:valAx>
        <c:axId val="91998848"/>
        <c:scaling>
          <c:orientation val="minMax"/>
        </c:scaling>
        <c:delete val="0"/>
        <c:axPos val="l"/>
        <c:majorGridlines/>
        <c:numFmt formatCode="0%" sourceLinked="1"/>
        <c:majorTickMark val="out"/>
        <c:minorTickMark val="none"/>
        <c:tickLblPos val="nextTo"/>
        <c:crossAx val="91997312"/>
        <c:crosses val="autoZero"/>
        <c:crossBetween val="between"/>
      </c:valAx>
    </c:plotArea>
    <c:legend>
      <c:legendPos val="b"/>
      <c:layout>
        <c:manualLayout>
          <c:xMode val="edge"/>
          <c:yMode val="edge"/>
          <c:x val="0.46179052435963752"/>
          <c:y val="0.85950053717706654"/>
          <c:w val="0.53820947564036248"/>
          <c:h val="0.12924776468440166"/>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Tasso di successo per candidate</a:t>
            </a:r>
            <a:r>
              <a:rPr lang="it-CH" sz="1200" baseline="0"/>
              <a:t> e</a:t>
            </a:r>
            <a:r>
              <a:rPr lang="it-CH" sz="1200"/>
              <a:t> candidati al Gran Consiglio ticinese (in %), </a:t>
            </a:r>
          </a:p>
          <a:p>
            <a:pPr algn="l">
              <a:defRPr sz="1200"/>
            </a:pPr>
            <a:r>
              <a:rPr lang="it-CH" sz="1200"/>
              <a:t>dal 1971</a:t>
            </a:r>
          </a:p>
        </c:rich>
      </c:tx>
      <c:layout>
        <c:manualLayout>
          <c:xMode val="edge"/>
          <c:yMode val="edge"/>
          <c:x val="4.3599607070196767E-3"/>
          <c:y val="2.0787849681913162E-2"/>
        </c:manualLayout>
      </c:layout>
      <c:overlay val="0"/>
    </c:title>
    <c:autoTitleDeleted val="0"/>
    <c:plotArea>
      <c:layout>
        <c:manualLayout>
          <c:layoutTarget val="inner"/>
          <c:xMode val="edge"/>
          <c:yMode val="edge"/>
          <c:x val="9.3312388959643111E-2"/>
          <c:y val="0.18581104793472039"/>
          <c:w val="0.88144377400603968"/>
          <c:h val="0.57296823769854588"/>
        </c:manualLayout>
      </c:layout>
      <c:lineChart>
        <c:grouping val="standard"/>
        <c:varyColors val="0"/>
        <c:ser>
          <c:idx val="0"/>
          <c:order val="0"/>
          <c:tx>
            <c:strRef>
              <c:f>'C9.2'!$B$3:$B$5</c:f>
              <c:strCache>
                <c:ptCount val="3"/>
                <c:pt idx="0">
                  <c:v>Uomini</c:v>
                </c:pt>
              </c:strCache>
            </c:strRef>
          </c:tx>
          <c:spPr>
            <a:ln>
              <a:solidFill>
                <a:srgbClr val="F2CC26"/>
              </a:solidFill>
            </a:ln>
          </c:spPr>
          <c:marker>
            <c:symbol val="none"/>
          </c:marker>
          <c:cat>
            <c:numRef>
              <c:f>'C9.2'!$A$6:$A$19</c:f>
              <c:numCache>
                <c:formatCode>General</c:formatCode>
                <c:ptCount val="14"/>
                <c:pt idx="0">
                  <c:v>1971</c:v>
                </c:pt>
                <c:pt idx="1">
                  <c:v>1975</c:v>
                </c:pt>
                <c:pt idx="2">
                  <c:v>1979</c:v>
                </c:pt>
                <c:pt idx="3">
                  <c:v>1983</c:v>
                </c:pt>
                <c:pt idx="4">
                  <c:v>1987</c:v>
                </c:pt>
                <c:pt idx="5">
                  <c:v>1991</c:v>
                </c:pt>
                <c:pt idx="6">
                  <c:v>1995</c:v>
                </c:pt>
                <c:pt idx="7">
                  <c:v>1999</c:v>
                </c:pt>
                <c:pt idx="8">
                  <c:v>2003</c:v>
                </c:pt>
                <c:pt idx="9">
                  <c:v>2007</c:v>
                </c:pt>
                <c:pt idx="10">
                  <c:v>2011</c:v>
                </c:pt>
                <c:pt idx="11">
                  <c:v>2015</c:v>
                </c:pt>
                <c:pt idx="12">
                  <c:v>2019</c:v>
                </c:pt>
                <c:pt idx="13">
                  <c:v>2023</c:v>
                </c:pt>
              </c:numCache>
            </c:numRef>
          </c:cat>
          <c:val>
            <c:numRef>
              <c:f>'C9.2'!$B$6:$B$19</c:f>
              <c:numCache>
                <c:formatCode>0.0</c:formatCode>
                <c:ptCount val="14"/>
                <c:pt idx="0">
                  <c:v>18.5</c:v>
                </c:pt>
                <c:pt idx="1">
                  <c:v>18.5</c:v>
                </c:pt>
                <c:pt idx="2">
                  <c:v>18.5</c:v>
                </c:pt>
                <c:pt idx="3">
                  <c:v>19</c:v>
                </c:pt>
                <c:pt idx="4">
                  <c:v>14.399999999999999</c:v>
                </c:pt>
                <c:pt idx="5">
                  <c:v>15.299999999999999</c:v>
                </c:pt>
                <c:pt idx="6">
                  <c:v>19.400000000000002</c:v>
                </c:pt>
                <c:pt idx="7">
                  <c:v>22.400000000000002</c:v>
                </c:pt>
                <c:pt idx="8">
                  <c:v>15.5</c:v>
                </c:pt>
                <c:pt idx="9">
                  <c:v>16.5</c:v>
                </c:pt>
                <c:pt idx="10">
                  <c:v>15.299999999999999</c:v>
                </c:pt>
                <c:pt idx="11">
                  <c:v>14.799999999999999</c:v>
                </c:pt>
                <c:pt idx="12">
                  <c:v>12.5</c:v>
                </c:pt>
                <c:pt idx="13">
                  <c:v>11.1</c:v>
                </c:pt>
              </c:numCache>
            </c:numRef>
          </c:val>
          <c:smooth val="0"/>
          <c:extLst>
            <c:ext xmlns:c16="http://schemas.microsoft.com/office/drawing/2014/chart" uri="{C3380CC4-5D6E-409C-BE32-E72D297353CC}">
              <c16:uniqueId val="{00000000-B805-4DA0-8C13-4EF944DEA848}"/>
            </c:ext>
          </c:extLst>
        </c:ser>
        <c:ser>
          <c:idx val="1"/>
          <c:order val="1"/>
          <c:tx>
            <c:strRef>
              <c:f>'C9.2'!$C$3:$C$5</c:f>
              <c:strCache>
                <c:ptCount val="3"/>
                <c:pt idx="0">
                  <c:v>Donne</c:v>
                </c:pt>
              </c:strCache>
            </c:strRef>
          </c:tx>
          <c:spPr>
            <a:ln>
              <a:solidFill>
                <a:srgbClr val="5C8FCC"/>
              </a:solidFill>
            </a:ln>
          </c:spPr>
          <c:marker>
            <c:symbol val="none"/>
          </c:marker>
          <c:cat>
            <c:numRef>
              <c:f>'C9.2'!$A$6:$A$19</c:f>
              <c:numCache>
                <c:formatCode>General</c:formatCode>
                <c:ptCount val="14"/>
                <c:pt idx="0">
                  <c:v>1971</c:v>
                </c:pt>
                <c:pt idx="1">
                  <c:v>1975</c:v>
                </c:pt>
                <c:pt idx="2">
                  <c:v>1979</c:v>
                </c:pt>
                <c:pt idx="3">
                  <c:v>1983</c:v>
                </c:pt>
                <c:pt idx="4">
                  <c:v>1987</c:v>
                </c:pt>
                <c:pt idx="5">
                  <c:v>1991</c:v>
                </c:pt>
                <c:pt idx="6">
                  <c:v>1995</c:v>
                </c:pt>
                <c:pt idx="7">
                  <c:v>1999</c:v>
                </c:pt>
                <c:pt idx="8">
                  <c:v>2003</c:v>
                </c:pt>
                <c:pt idx="9">
                  <c:v>2007</c:v>
                </c:pt>
                <c:pt idx="10">
                  <c:v>2011</c:v>
                </c:pt>
                <c:pt idx="11">
                  <c:v>2015</c:v>
                </c:pt>
                <c:pt idx="12">
                  <c:v>2019</c:v>
                </c:pt>
                <c:pt idx="13">
                  <c:v>2023</c:v>
                </c:pt>
              </c:numCache>
            </c:numRef>
          </c:cat>
          <c:val>
            <c:numRef>
              <c:f>'C9.2'!$C$6:$C$19</c:f>
              <c:numCache>
                <c:formatCode>0.0</c:formatCode>
                <c:ptCount val="14"/>
                <c:pt idx="0">
                  <c:v>11.4</c:v>
                </c:pt>
                <c:pt idx="1">
                  <c:v>12.5</c:v>
                </c:pt>
                <c:pt idx="2">
                  <c:v>10.9</c:v>
                </c:pt>
                <c:pt idx="3">
                  <c:v>9.1999999999999993</c:v>
                </c:pt>
                <c:pt idx="4">
                  <c:v>8.5</c:v>
                </c:pt>
                <c:pt idx="5">
                  <c:v>6.4</c:v>
                </c:pt>
                <c:pt idx="6">
                  <c:v>11.700000000000001</c:v>
                </c:pt>
                <c:pt idx="7">
                  <c:v>6.3</c:v>
                </c:pt>
                <c:pt idx="8">
                  <c:v>6.6000000000000005</c:v>
                </c:pt>
                <c:pt idx="9">
                  <c:v>6.3</c:v>
                </c:pt>
                <c:pt idx="10">
                  <c:v>7.7</c:v>
                </c:pt>
                <c:pt idx="11">
                  <c:v>13.3</c:v>
                </c:pt>
                <c:pt idx="12">
                  <c:v>11.899999999999999</c:v>
                </c:pt>
                <c:pt idx="13">
                  <c:v>7.9</c:v>
                </c:pt>
              </c:numCache>
            </c:numRef>
          </c:val>
          <c:smooth val="0"/>
          <c:extLst>
            <c:ext xmlns:c16="http://schemas.microsoft.com/office/drawing/2014/chart" uri="{C3380CC4-5D6E-409C-BE32-E72D297353CC}">
              <c16:uniqueId val="{00000001-B805-4DA0-8C13-4EF944DEA848}"/>
            </c:ext>
          </c:extLst>
        </c:ser>
        <c:dLbls>
          <c:showLegendKey val="0"/>
          <c:showVal val="0"/>
          <c:showCatName val="0"/>
          <c:showSerName val="0"/>
          <c:showPercent val="0"/>
          <c:showBubbleSize val="0"/>
        </c:dLbls>
        <c:smooth val="0"/>
        <c:axId val="119153792"/>
        <c:axId val="119155328"/>
      </c:lineChart>
      <c:catAx>
        <c:axId val="119153792"/>
        <c:scaling>
          <c:orientation val="minMax"/>
        </c:scaling>
        <c:delete val="0"/>
        <c:axPos val="b"/>
        <c:numFmt formatCode="General" sourceLinked="1"/>
        <c:majorTickMark val="out"/>
        <c:minorTickMark val="none"/>
        <c:tickLblPos val="nextTo"/>
        <c:crossAx val="119155328"/>
        <c:crosses val="autoZero"/>
        <c:auto val="1"/>
        <c:lblAlgn val="ctr"/>
        <c:lblOffset val="100"/>
        <c:noMultiLvlLbl val="0"/>
      </c:catAx>
      <c:valAx>
        <c:axId val="119155328"/>
        <c:scaling>
          <c:orientation val="minMax"/>
        </c:scaling>
        <c:delete val="0"/>
        <c:axPos val="l"/>
        <c:majorGridlines/>
        <c:numFmt formatCode="0.0" sourceLinked="1"/>
        <c:majorTickMark val="out"/>
        <c:minorTickMark val="none"/>
        <c:tickLblPos val="nextTo"/>
        <c:crossAx val="119153792"/>
        <c:crosses val="autoZero"/>
        <c:crossBetween val="between"/>
      </c:valAx>
    </c:plotArea>
    <c:legend>
      <c:legendPos val="b"/>
      <c:layout>
        <c:manualLayout>
          <c:xMode val="edge"/>
          <c:yMode val="edge"/>
          <c:x val="0.5980575798008827"/>
          <c:y val="0.89437551771553325"/>
          <c:w val="0.39596756356676444"/>
          <c:h val="0.10562448228446671"/>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Donne elette nel Gran Consiglio ticinese (in %), secondo il partito, dal 2007</a:t>
            </a:r>
          </a:p>
        </c:rich>
      </c:tx>
      <c:layout>
        <c:manualLayout>
          <c:xMode val="edge"/>
          <c:yMode val="edge"/>
          <c:x val="1.3846966188050024E-2"/>
          <c:y val="1.9636720667648502E-2"/>
        </c:manualLayout>
      </c:layout>
      <c:overlay val="0"/>
    </c:title>
    <c:autoTitleDeleted val="0"/>
    <c:plotArea>
      <c:layout>
        <c:manualLayout>
          <c:layoutTarget val="inner"/>
          <c:xMode val="edge"/>
          <c:yMode val="edge"/>
          <c:x val="0.1935638843903334"/>
          <c:y val="0.10847301621543882"/>
          <c:w val="0.75918488290670949"/>
          <c:h val="0.7250424062289017"/>
        </c:manualLayout>
      </c:layout>
      <c:barChart>
        <c:barDir val="bar"/>
        <c:grouping val="clustered"/>
        <c:varyColors val="0"/>
        <c:ser>
          <c:idx val="2"/>
          <c:order val="0"/>
          <c:spPr>
            <a:solidFill>
              <a:srgbClr val="F6CA35"/>
            </a:solidFill>
          </c:spPr>
          <c:invertIfNegative val="0"/>
          <c:cat>
            <c:multiLvlStrRef>
              <c:f>'C9.3'!$A$5:$B$41</c:f>
              <c:multiLvlStrCache>
                <c:ptCount val="37"/>
                <c:lvl>
                  <c:pt idx="0">
                    <c:v>PLR</c:v>
                  </c:pt>
                  <c:pt idx="1">
                    <c:v>Il Centro</c:v>
                  </c:pt>
                  <c:pt idx="2">
                    <c:v>Lega</c:v>
                  </c:pt>
                  <c:pt idx="3">
                    <c:v>PS</c:v>
                  </c:pt>
                  <c:pt idx="4">
                    <c:v>UDC/UDF</c:v>
                  </c:pt>
                  <c:pt idx="5">
                    <c:v>Verdi</c:v>
                  </c:pt>
                  <c:pt idx="6">
                    <c:v>Avanti/TiLav</c:v>
                  </c:pt>
                  <c:pt idx="7">
                    <c:v>Più Donne</c:v>
                  </c:pt>
                  <c:pt idx="8">
                    <c:v>PC</c:v>
                  </c:pt>
                  <c:pt idx="9">
                    <c:v>HelvEthica</c:v>
                  </c:pt>
                  <c:pt idx="10">
                    <c:v>PVL</c:v>
                  </c:pt>
                  <c:pt idx="11">
                    <c:v>MPS</c:v>
                  </c:pt>
                  <c:pt idx="12">
                    <c:v>PPD</c:v>
                  </c:pt>
                  <c:pt idx="13">
                    <c:v>Lega</c:v>
                  </c:pt>
                  <c:pt idx="14">
                    <c:v>PLR</c:v>
                  </c:pt>
                  <c:pt idx="15">
                    <c:v>PS</c:v>
                  </c:pt>
                  <c:pt idx="16">
                    <c:v>UDC/UDF</c:v>
                  </c:pt>
                  <c:pt idx="17">
                    <c:v>Verdi</c:v>
                  </c:pt>
                  <c:pt idx="18">
                    <c:v>MPS</c:v>
                  </c:pt>
                  <c:pt idx="19">
                    <c:v>Più Donne</c:v>
                  </c:pt>
                  <c:pt idx="20">
                    <c:v>PC</c:v>
                  </c:pt>
                  <c:pt idx="21">
                    <c:v>PLR</c:v>
                  </c:pt>
                  <c:pt idx="22">
                    <c:v>PPD</c:v>
                  </c:pt>
                  <c:pt idx="23">
                    <c:v>UDC/La destra</c:v>
                  </c:pt>
                  <c:pt idx="24">
                    <c:v>Lega</c:v>
                  </c:pt>
                  <c:pt idx="25">
                    <c:v>PS</c:v>
                  </c:pt>
                  <c:pt idx="26">
                    <c:v>Verdi</c:v>
                  </c:pt>
                  <c:pt idx="27">
                    <c:v>PLR</c:v>
                  </c:pt>
                  <c:pt idx="28">
                    <c:v>Lega</c:v>
                  </c:pt>
                  <c:pt idx="29">
                    <c:v>PPD</c:v>
                  </c:pt>
                  <c:pt idx="30">
                    <c:v>PS</c:v>
                  </c:pt>
                  <c:pt idx="31">
                    <c:v>Verdi</c:v>
                  </c:pt>
                  <c:pt idx="32">
                    <c:v>PPD</c:v>
                  </c:pt>
                  <c:pt idx="33">
                    <c:v>Lega</c:v>
                  </c:pt>
                  <c:pt idx="34">
                    <c:v>PLR</c:v>
                  </c:pt>
                  <c:pt idx="35">
                    <c:v>PS</c:v>
                  </c:pt>
                  <c:pt idx="36">
                    <c:v>PES (Verdi)</c:v>
                  </c:pt>
                </c:lvl>
                <c:lvl>
                  <c:pt idx="0">
                    <c:v>2023</c:v>
                  </c:pt>
                  <c:pt idx="12">
                    <c:v>2019</c:v>
                  </c:pt>
                  <c:pt idx="21">
                    <c:v>2015</c:v>
                  </c:pt>
                  <c:pt idx="27">
                    <c:v>2011</c:v>
                  </c:pt>
                  <c:pt idx="32">
                    <c:v>2007</c:v>
                  </c:pt>
                </c:lvl>
              </c:multiLvlStrCache>
            </c:multiLvlStrRef>
          </c:cat>
          <c:val>
            <c:numRef>
              <c:f>'C9.3'!$E$5:$E$41</c:f>
              <c:numCache>
                <c:formatCode>0.0%</c:formatCode>
                <c:ptCount val="37"/>
                <c:pt idx="0">
                  <c:v>0.2857142857142857</c:v>
                </c:pt>
                <c:pt idx="1">
                  <c:v>0.25</c:v>
                </c:pt>
                <c:pt idx="2">
                  <c:v>0.14285714285714285</c:v>
                </c:pt>
                <c:pt idx="3">
                  <c:v>0.5</c:v>
                </c:pt>
                <c:pt idx="4">
                  <c:v>0.22222222222222221</c:v>
                </c:pt>
                <c:pt idx="5">
                  <c:v>0.6</c:v>
                </c:pt>
                <c:pt idx="6">
                  <c:v>0.33333333333333331</c:v>
                </c:pt>
                <c:pt idx="7">
                  <c:v>1</c:v>
                </c:pt>
                <c:pt idx="8">
                  <c:v>0.5</c:v>
                </c:pt>
                <c:pt idx="9">
                  <c:v>0.5</c:v>
                </c:pt>
                <c:pt idx="10">
                  <c:v>0.5</c:v>
                </c:pt>
                <c:pt idx="11">
                  <c:v>0</c:v>
                </c:pt>
                <c:pt idx="12">
                  <c:v>0.25</c:v>
                </c:pt>
                <c:pt idx="13">
                  <c:v>0.16666666666666666</c:v>
                </c:pt>
                <c:pt idx="14">
                  <c:v>0.34782608695652173</c:v>
                </c:pt>
                <c:pt idx="15">
                  <c:v>0.46153846153846156</c:v>
                </c:pt>
                <c:pt idx="16">
                  <c:v>0.2857142857142857</c:v>
                </c:pt>
                <c:pt idx="17">
                  <c:v>0.5</c:v>
                </c:pt>
                <c:pt idx="18">
                  <c:v>0.66666666666666663</c:v>
                </c:pt>
                <c:pt idx="19">
                  <c:v>1</c:v>
                </c:pt>
                <c:pt idx="20">
                  <c:v>0.5</c:v>
                </c:pt>
                <c:pt idx="21">
                  <c:v>0.16666666666666666</c:v>
                </c:pt>
                <c:pt idx="22">
                  <c:v>0.17647058823529413</c:v>
                </c:pt>
                <c:pt idx="23">
                  <c:v>0.2</c:v>
                </c:pt>
                <c:pt idx="24">
                  <c:v>0.27272727272727271</c:v>
                </c:pt>
                <c:pt idx="25">
                  <c:v>0.38461538461538464</c:v>
                </c:pt>
                <c:pt idx="26">
                  <c:v>0.5</c:v>
                </c:pt>
                <c:pt idx="27">
                  <c:v>8.6956521739130432E-2</c:v>
                </c:pt>
                <c:pt idx="28">
                  <c:v>9.5238095238095233E-2</c:v>
                </c:pt>
                <c:pt idx="29">
                  <c:v>0.10526315789473684</c:v>
                </c:pt>
                <c:pt idx="30">
                  <c:v>0.2857142857142857</c:v>
                </c:pt>
                <c:pt idx="31">
                  <c:v>0.5714285714285714</c:v>
                </c:pt>
                <c:pt idx="32">
                  <c:v>4.7619047619047616E-2</c:v>
                </c:pt>
                <c:pt idx="33">
                  <c:v>6.6666666666666666E-2</c:v>
                </c:pt>
                <c:pt idx="34">
                  <c:v>0.1111111111111111</c:v>
                </c:pt>
                <c:pt idx="35">
                  <c:v>0.22222222222222221</c:v>
                </c:pt>
                <c:pt idx="36">
                  <c:v>0.25</c:v>
                </c:pt>
              </c:numCache>
            </c:numRef>
          </c:val>
          <c:extLst>
            <c:ext xmlns:c16="http://schemas.microsoft.com/office/drawing/2014/chart" uri="{C3380CC4-5D6E-409C-BE32-E72D297353CC}">
              <c16:uniqueId val="{00000000-AAEA-457F-826E-BB0A0F0409B3}"/>
            </c:ext>
          </c:extLst>
        </c:ser>
        <c:dLbls>
          <c:showLegendKey val="0"/>
          <c:showVal val="0"/>
          <c:showCatName val="0"/>
          <c:showSerName val="0"/>
          <c:showPercent val="0"/>
          <c:showBubbleSize val="0"/>
        </c:dLbls>
        <c:gapWidth val="150"/>
        <c:axId val="119209984"/>
        <c:axId val="119211520"/>
      </c:barChart>
      <c:catAx>
        <c:axId val="119209984"/>
        <c:scaling>
          <c:orientation val="minMax"/>
        </c:scaling>
        <c:delete val="0"/>
        <c:axPos val="l"/>
        <c:numFmt formatCode="General" sourceLinked="0"/>
        <c:majorTickMark val="out"/>
        <c:minorTickMark val="none"/>
        <c:tickLblPos val="nextTo"/>
        <c:txPr>
          <a:bodyPr/>
          <a:lstStyle/>
          <a:p>
            <a:pPr>
              <a:defRPr sz="800"/>
            </a:pPr>
            <a:endParaRPr lang="it-CH"/>
          </a:p>
        </c:txPr>
        <c:crossAx val="119211520"/>
        <c:crosses val="autoZero"/>
        <c:auto val="1"/>
        <c:lblAlgn val="ctr"/>
        <c:lblOffset val="100"/>
        <c:noMultiLvlLbl val="0"/>
      </c:catAx>
      <c:valAx>
        <c:axId val="119211520"/>
        <c:scaling>
          <c:orientation val="minMax"/>
          <c:max val="1"/>
        </c:scaling>
        <c:delete val="0"/>
        <c:axPos val="b"/>
        <c:majorGridlines/>
        <c:numFmt formatCode="0.0%" sourceLinked="1"/>
        <c:majorTickMark val="out"/>
        <c:minorTickMark val="none"/>
        <c:tickLblPos val="nextTo"/>
        <c:crossAx val="11920998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100"/>
              <a:t>Membri delle istituzioni politiche ticinesi (in %), al 18 aprile</a:t>
            </a:r>
            <a:r>
              <a:rPr lang="it-CH" sz="1100" baseline="0"/>
              <a:t> </a:t>
            </a:r>
            <a:r>
              <a:rPr lang="it-CH" sz="1100"/>
              <a:t>2024</a:t>
            </a:r>
          </a:p>
        </c:rich>
      </c:tx>
      <c:layout>
        <c:manualLayout>
          <c:xMode val="edge"/>
          <c:yMode val="edge"/>
          <c:x val="2.7577861677883951E-3"/>
          <c:y val="2.5532996270976261E-2"/>
        </c:manualLayout>
      </c:layout>
      <c:overlay val="0"/>
    </c:title>
    <c:autoTitleDeleted val="0"/>
    <c:plotArea>
      <c:layout/>
      <c:barChart>
        <c:barDir val="col"/>
        <c:grouping val="percentStacked"/>
        <c:varyColors val="0"/>
        <c:ser>
          <c:idx val="0"/>
          <c:order val="0"/>
          <c:tx>
            <c:strRef>
              <c:f>'C9.4'!$B$3</c:f>
              <c:strCache>
                <c:ptCount val="1"/>
                <c:pt idx="0">
                  <c:v>Uomini</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'C9.4'!$A$6:$A$10</c:f>
              <c:strCache>
                <c:ptCount val="5"/>
                <c:pt idx="0">
                  <c:v>Municipi</c:v>
                </c:pt>
                <c:pt idx="1">
                  <c:v>Consigli comunali</c:v>
                </c:pt>
                <c:pt idx="2">
                  <c:v>Consiglio di Stato</c:v>
                </c:pt>
                <c:pt idx="3">
                  <c:v>Gran Consiglio</c:v>
                </c:pt>
                <c:pt idx="4">
                  <c:v>Assemblea federale (deputazione ticinese)</c:v>
                </c:pt>
              </c:strCache>
            </c:strRef>
          </c:cat>
          <c:val>
            <c:numRef>
              <c:f>'C9.4'!$B$6:$B$10</c:f>
              <c:numCache>
                <c:formatCode>#,##0</c:formatCode>
                <c:ptCount val="5"/>
                <c:pt idx="0">
                  <c:v>466</c:v>
                </c:pt>
                <c:pt idx="1">
                  <c:v>1734</c:v>
                </c:pt>
                <c:pt idx="2">
                  <c:v>4</c:v>
                </c:pt>
                <c:pt idx="3">
                  <c:v>60</c:v>
                </c:pt>
                <c:pt idx="4">
                  <c:v>8</c:v>
                </c:pt>
              </c:numCache>
            </c:numRef>
          </c:val>
          <c:extLst>
            <c:ext xmlns:c16="http://schemas.microsoft.com/office/drawing/2014/chart" uri="{C3380CC4-5D6E-409C-BE32-E72D297353CC}">
              <c16:uniqueId val="{00000000-E01D-4147-9F1B-567EFDBB32D6}"/>
            </c:ext>
          </c:extLst>
        </c:ser>
        <c:ser>
          <c:idx val="1"/>
          <c:order val="1"/>
          <c:tx>
            <c:strRef>
              <c:f>'C9.4'!$C$3</c:f>
              <c:strCache>
                <c:ptCount val="1"/>
                <c:pt idx="0">
                  <c:v>Donne</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'C9.4'!$A$6:$A$10</c:f>
              <c:strCache>
                <c:ptCount val="5"/>
                <c:pt idx="0">
                  <c:v>Municipi</c:v>
                </c:pt>
                <c:pt idx="1">
                  <c:v>Consigli comunali</c:v>
                </c:pt>
                <c:pt idx="2">
                  <c:v>Consiglio di Stato</c:v>
                </c:pt>
                <c:pt idx="3">
                  <c:v>Gran Consiglio</c:v>
                </c:pt>
                <c:pt idx="4">
                  <c:v>Assemblea federale (deputazione ticinese)</c:v>
                </c:pt>
              </c:strCache>
            </c:strRef>
          </c:cat>
          <c:val>
            <c:numRef>
              <c:f>'C9.4'!$C$6:$C$10</c:f>
              <c:numCache>
                <c:formatCode>#,##0</c:formatCode>
                <c:ptCount val="5"/>
                <c:pt idx="0">
                  <c:v>123</c:v>
                </c:pt>
                <c:pt idx="1">
                  <c:v>775</c:v>
                </c:pt>
                <c:pt idx="2">
                  <c:v>1</c:v>
                </c:pt>
                <c:pt idx="3">
                  <c:v>30</c:v>
                </c:pt>
                <c:pt idx="4">
                  <c:v>2</c:v>
                </c:pt>
              </c:numCache>
            </c:numRef>
          </c:val>
          <c:extLst>
            <c:ext xmlns:c16="http://schemas.microsoft.com/office/drawing/2014/chart" uri="{C3380CC4-5D6E-409C-BE32-E72D297353CC}">
              <c16:uniqueId val="{00000001-E01D-4147-9F1B-567EFDBB32D6}"/>
            </c:ext>
          </c:extLst>
        </c:ser>
        <c:dLbls>
          <c:showLegendKey val="0"/>
          <c:showVal val="0"/>
          <c:showCatName val="0"/>
          <c:showSerName val="0"/>
          <c:showPercent val="0"/>
          <c:showBubbleSize val="0"/>
        </c:dLbls>
        <c:gapWidth val="150"/>
        <c:overlap val="100"/>
        <c:axId val="119229440"/>
        <c:axId val="119239424"/>
      </c:barChart>
      <c:catAx>
        <c:axId val="119229440"/>
        <c:scaling>
          <c:orientation val="minMax"/>
        </c:scaling>
        <c:delete val="0"/>
        <c:axPos val="b"/>
        <c:numFmt formatCode="General" sourceLinked="0"/>
        <c:majorTickMark val="out"/>
        <c:minorTickMark val="none"/>
        <c:tickLblPos val="nextTo"/>
        <c:crossAx val="119239424"/>
        <c:crosses val="autoZero"/>
        <c:auto val="1"/>
        <c:lblAlgn val="ctr"/>
        <c:lblOffset val="100"/>
        <c:noMultiLvlLbl val="0"/>
      </c:catAx>
      <c:valAx>
        <c:axId val="119239424"/>
        <c:scaling>
          <c:orientation val="minMax"/>
        </c:scaling>
        <c:delete val="0"/>
        <c:axPos val="l"/>
        <c:majorGridlines/>
        <c:numFmt formatCode="0%" sourceLinked="1"/>
        <c:majorTickMark val="out"/>
        <c:minorTickMark val="none"/>
        <c:tickLblPos val="nextTo"/>
        <c:crossAx val="119229440"/>
        <c:crosses val="autoZero"/>
        <c:crossBetween val="between"/>
      </c:valAx>
    </c:plotArea>
    <c:legend>
      <c:legendPos val="b"/>
      <c:layout>
        <c:manualLayout>
          <c:xMode val="edge"/>
          <c:yMode val="edge"/>
          <c:x val="0.72007931230307731"/>
          <c:y val="0.91816434676778003"/>
          <c:w val="0.23017789596241583"/>
          <c:h val="7.01908224062438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r>
              <a:rPr lang="it-CH" sz="1100" b="1"/>
              <a:t>Salute autovalutata positivamente e problemi di salute di lunga durata (in %), </a:t>
            </a:r>
          </a:p>
          <a:p>
            <a:pPr algn="l">
              <a:defRPr sz="1100" b="1"/>
            </a:pPr>
            <a:r>
              <a:rPr lang="it-CH" sz="1100" b="1"/>
              <a:t>in Ticino, nel 2017</a:t>
            </a:r>
          </a:p>
        </c:rich>
      </c:tx>
      <c:layout>
        <c:manualLayout>
          <c:xMode val="edge"/>
          <c:yMode val="edge"/>
          <c:x val="1.7669277979007142E-3"/>
          <c:y val="3.481287122307759E-3"/>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4857712739632179"/>
          <c:y val="0.13698984302862419"/>
          <c:w val="0.48776813441697547"/>
          <c:h val="0.6127709510437831"/>
        </c:manualLayout>
      </c:layout>
      <c:barChart>
        <c:barDir val="bar"/>
        <c:grouping val="clustered"/>
        <c:varyColors val="0"/>
        <c:ser>
          <c:idx val="1"/>
          <c:order val="0"/>
          <c:tx>
            <c:strRef>
              <c:f>'C2.1'!$C$3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'C2.1'!$A$5:$A$6</c:f>
              <c:strCache>
                <c:ptCount val="2"/>
                <c:pt idx="0">
                  <c:v>Valutano come buona o molto buona la propria salute</c:v>
                </c:pt>
                <c:pt idx="1">
                  <c:v>Dichiarano di soffrire di malattie croniche o problemi di salute di lunga durata</c:v>
                </c:pt>
              </c:strCache>
            </c:strRef>
          </c:cat>
          <c:val>
            <c:numRef>
              <c:f>'C2.1'!$C$5:$C$6</c:f>
              <c:numCache>
                <c:formatCode>0.0</c:formatCode>
                <c:ptCount val="2"/>
                <c:pt idx="0">
                  <c:v>75.740112463037619</c:v>
                </c:pt>
                <c:pt idx="1">
                  <c:v>29.88761419623399</c:v>
                </c:pt>
              </c:numCache>
            </c:numRef>
          </c:val>
          <c:extLst>
            <c:ext xmlns:c16="http://schemas.microsoft.com/office/drawing/2014/chart" uri="{C3380CC4-5D6E-409C-BE32-E72D297353CC}">
              <c16:uniqueId val="{00000001-4573-4578-AA3F-E7067C43A348}"/>
            </c:ext>
          </c:extLst>
        </c:ser>
        <c:ser>
          <c:idx val="0"/>
          <c:order val="1"/>
          <c:tx>
            <c:strRef>
              <c:f>'C2.1'!$B$3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'C2.1'!$A$5:$A$6</c:f>
              <c:strCache>
                <c:ptCount val="2"/>
                <c:pt idx="0">
                  <c:v>Valutano come buona o molto buona la propria salute</c:v>
                </c:pt>
                <c:pt idx="1">
                  <c:v>Dichiarano di soffrire di malattie croniche o problemi di salute di lunga durata</c:v>
                </c:pt>
              </c:strCache>
            </c:strRef>
          </c:cat>
          <c:val>
            <c:numRef>
              <c:f>'C2.1'!$B$5:$B$6</c:f>
              <c:numCache>
                <c:formatCode>0.0</c:formatCode>
                <c:ptCount val="2"/>
                <c:pt idx="0">
                  <c:v>79.839097558035945</c:v>
                </c:pt>
                <c:pt idx="1">
                  <c:v>24.060506460369709</c:v>
                </c:pt>
              </c:numCache>
            </c:numRef>
          </c:val>
          <c:extLst>
            <c:ext xmlns:c16="http://schemas.microsoft.com/office/drawing/2014/chart" uri="{C3380CC4-5D6E-409C-BE32-E72D297353CC}">
              <c16:uniqueId val="{00000000-4573-4578-AA3F-E7067C43A348}"/>
            </c:ext>
          </c:extLst>
        </c:ser>
        <c:dLbls>
          <c:showLegendKey val="0"/>
          <c:showVal val="0"/>
          <c:showCatName val="0"/>
          <c:showSerName val="0"/>
          <c:showPercent val="0"/>
          <c:showBubbleSize val="0"/>
        </c:dLbls>
        <c:gapWidth val="182"/>
        <c:axId val="588245960"/>
        <c:axId val="588251864"/>
      </c:barChart>
      <c:catAx>
        <c:axId val="588245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588251864"/>
        <c:crosses val="autoZero"/>
        <c:auto val="1"/>
        <c:lblAlgn val="ctr"/>
        <c:lblOffset val="100"/>
        <c:noMultiLvlLbl val="0"/>
      </c:catAx>
      <c:valAx>
        <c:axId val="5882518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588245960"/>
        <c:crosses val="autoZero"/>
        <c:crossBetween val="between"/>
      </c:valAx>
      <c:spPr>
        <a:noFill/>
        <a:ln>
          <a:noFill/>
        </a:ln>
        <a:effectLst/>
      </c:spPr>
    </c:plotArea>
    <c:legend>
      <c:legendPos val="b"/>
      <c:layout>
        <c:manualLayout>
          <c:xMode val="edge"/>
          <c:yMode val="edge"/>
          <c:x val="5.914640300622927E-4"/>
          <c:y val="0.83681425496617934"/>
          <c:w val="0.1744995759957447"/>
          <c:h val="5.87471313645878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Persone che svolgono volontariato di tipo politico (in %), in Ticino, nel 2020</a:t>
            </a:r>
          </a:p>
        </c:rich>
      </c:tx>
      <c:layout>
        <c:manualLayout>
          <c:xMode val="edge"/>
          <c:yMode val="edge"/>
          <c:x val="1.2116986595197097E-3"/>
          <c:y val="2.903810698980008E-2"/>
        </c:manualLayout>
      </c:layout>
      <c:overlay val="0"/>
    </c:title>
    <c:autoTitleDeleted val="0"/>
    <c:plotArea>
      <c:layout/>
      <c:barChart>
        <c:barDir val="col"/>
        <c:grouping val="clustered"/>
        <c:varyColors val="0"/>
        <c:ser>
          <c:idx val="0"/>
          <c:order val="0"/>
          <c:tx>
            <c:strRef>
              <c:f>'C9.5'!$A$6</c:f>
              <c:strCache>
                <c:ptCount val="1"/>
                <c:pt idx="0">
                  <c:v>Partito politico / carica politica o pubblica</c:v>
                </c:pt>
              </c:strCache>
            </c:strRef>
          </c:tx>
          <c:spPr>
            <a:solidFill>
              <a:srgbClr val="F6CA3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'C9.5'!$B$3:$C$3</c:f>
              <c:strCache>
                <c:ptCount val="2"/>
                <c:pt idx="0">
                  <c:v>Uomini</c:v>
                </c:pt>
                <c:pt idx="1">
                  <c:v>Donne</c:v>
                </c:pt>
              </c:strCache>
            </c:strRef>
          </c:cat>
          <c:val>
            <c:numRef>
              <c:f>'C9.5'!$B$6:$C$6</c:f>
              <c:numCache>
                <c:formatCode>0.0</c:formatCode>
                <c:ptCount val="2"/>
                <c:pt idx="0">
                  <c:v>9.2401792987227633</c:v>
                </c:pt>
                <c:pt idx="1">
                  <c:v>8.614126086914407</c:v>
                </c:pt>
              </c:numCache>
            </c:numRef>
          </c:val>
          <c:extLst>
            <c:ext xmlns:c16="http://schemas.microsoft.com/office/drawing/2014/chart" uri="{C3380CC4-5D6E-409C-BE32-E72D297353CC}">
              <c16:uniqueId val="{00000000-C8B0-4507-95A1-F756209E7372}"/>
            </c:ext>
          </c:extLst>
        </c:ser>
        <c:ser>
          <c:idx val="1"/>
          <c:order val="1"/>
          <c:tx>
            <c:strRef>
              <c:f>'C9.5'!$A$7</c:f>
              <c:strCache>
                <c:ptCount val="1"/>
                <c:pt idx="0">
                  <c:v>Associazioni in difesa di interessi o cause</c:v>
                </c:pt>
              </c:strCache>
            </c:strRef>
          </c:tx>
          <c:spPr>
            <a:solidFill>
              <a:srgbClr val="6E8CB6"/>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'C9.5'!$B$3:$C$3</c:f>
              <c:strCache>
                <c:ptCount val="2"/>
                <c:pt idx="0">
                  <c:v>Uomini</c:v>
                </c:pt>
                <c:pt idx="1">
                  <c:v>Donne</c:v>
                </c:pt>
              </c:strCache>
            </c:strRef>
          </c:cat>
          <c:val>
            <c:numRef>
              <c:f>'C9.5'!$B$7:$C$7</c:f>
              <c:numCache>
                <c:formatCode>0.0</c:formatCode>
                <c:ptCount val="2"/>
                <c:pt idx="0">
                  <c:v>4.1906887217586455</c:v>
                </c:pt>
                <c:pt idx="1">
                  <c:v>8.015838432371245</c:v>
                </c:pt>
              </c:numCache>
            </c:numRef>
          </c:val>
          <c:extLst>
            <c:ext xmlns:c16="http://schemas.microsoft.com/office/drawing/2014/chart" uri="{C3380CC4-5D6E-409C-BE32-E72D297353CC}">
              <c16:uniqueId val="{00000001-C8B0-4507-95A1-F756209E7372}"/>
            </c:ext>
          </c:extLst>
        </c:ser>
        <c:dLbls>
          <c:showLegendKey val="0"/>
          <c:showVal val="0"/>
          <c:showCatName val="0"/>
          <c:showSerName val="0"/>
          <c:showPercent val="0"/>
          <c:showBubbleSize val="0"/>
        </c:dLbls>
        <c:gapWidth val="150"/>
        <c:axId val="119294976"/>
        <c:axId val="119313152"/>
      </c:barChart>
      <c:catAx>
        <c:axId val="119294976"/>
        <c:scaling>
          <c:orientation val="minMax"/>
        </c:scaling>
        <c:delete val="0"/>
        <c:axPos val="b"/>
        <c:numFmt formatCode="General" sourceLinked="0"/>
        <c:majorTickMark val="out"/>
        <c:minorTickMark val="none"/>
        <c:tickLblPos val="nextTo"/>
        <c:crossAx val="119313152"/>
        <c:crosses val="autoZero"/>
        <c:auto val="1"/>
        <c:lblAlgn val="ctr"/>
        <c:lblOffset val="100"/>
        <c:noMultiLvlLbl val="0"/>
      </c:catAx>
      <c:valAx>
        <c:axId val="119313152"/>
        <c:scaling>
          <c:orientation val="minMax"/>
        </c:scaling>
        <c:delete val="0"/>
        <c:axPos val="l"/>
        <c:majorGridlines/>
        <c:numFmt formatCode="#,##0.0" sourceLinked="0"/>
        <c:majorTickMark val="out"/>
        <c:minorTickMark val="none"/>
        <c:tickLblPos val="nextTo"/>
        <c:crossAx val="119294976"/>
        <c:crosses val="autoZero"/>
        <c:crossBetween val="between"/>
      </c:valAx>
    </c:plotArea>
    <c:legend>
      <c:legendPos val="b"/>
      <c:layout>
        <c:manualLayout>
          <c:xMode val="edge"/>
          <c:yMode val="edge"/>
          <c:x val="3.3478565179352583E-2"/>
          <c:y val="0.81328174585978985"/>
          <c:w val="0.96637620297462812"/>
          <c:h val="0.10287660809918661"/>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it-CH" sz="1200"/>
              <a:t>Partecipazione alle elezioni cantonali* (in % su</a:t>
            </a:r>
            <a:r>
              <a:rPr lang="it-CH" sz="1200" baseline="0"/>
              <a:t> iscritte e</a:t>
            </a:r>
            <a:r>
              <a:rPr lang="it-CH" sz="1200"/>
              <a:t> iscritti), secondo la classe d’età decennale, in Ticino, nel 2015, 2019 e 2023</a:t>
            </a:r>
          </a:p>
        </c:rich>
      </c:tx>
      <c:layout>
        <c:manualLayout>
          <c:xMode val="edge"/>
          <c:yMode val="edge"/>
          <c:x val="6.8374541908078324E-4"/>
          <c:y val="2.2227506151318563E-2"/>
        </c:manualLayout>
      </c:layout>
      <c:overlay val="0"/>
    </c:title>
    <c:autoTitleDeleted val="0"/>
    <c:plotArea>
      <c:layout>
        <c:manualLayout>
          <c:layoutTarget val="inner"/>
          <c:xMode val="edge"/>
          <c:yMode val="edge"/>
          <c:x val="7.7169538786583586E-2"/>
          <c:y val="0.1509049312306141"/>
          <c:w val="0.8974994261079019"/>
          <c:h val="0.53210492786583752"/>
        </c:manualLayout>
      </c:layout>
      <c:barChart>
        <c:barDir val="col"/>
        <c:grouping val="clustered"/>
        <c:varyColors val="0"/>
        <c:ser>
          <c:idx val="0"/>
          <c:order val="0"/>
          <c:tx>
            <c:strRef>
              <c:f>'C9.6'!$B$3:$B$4</c:f>
              <c:strCache>
                <c:ptCount val="2"/>
                <c:pt idx="0">
                  <c:v>2015</c:v>
                </c:pt>
                <c:pt idx="1">
                  <c:v>Uomini</c:v>
                </c:pt>
              </c:strCache>
            </c:strRef>
          </c:tx>
          <c:spPr>
            <a:solidFill>
              <a:schemeClr val="accent2">
                <a:lumMod val="20000"/>
                <a:lumOff val="80000"/>
              </a:schemeClr>
            </a:solidFill>
          </c:spPr>
          <c:invertIfNegative val="0"/>
          <c:cat>
            <c:strRef>
              <c:f>'C9.6'!$A$6:$A$13</c:f>
              <c:strCache>
                <c:ptCount val="8"/>
                <c:pt idx="0">
                  <c:v>18-19</c:v>
                </c:pt>
                <c:pt idx="1">
                  <c:v>20-29</c:v>
                </c:pt>
                <c:pt idx="2">
                  <c:v>30-39</c:v>
                </c:pt>
                <c:pt idx="3">
                  <c:v>40-49</c:v>
                </c:pt>
                <c:pt idx="4">
                  <c:v>50-59</c:v>
                </c:pt>
                <c:pt idx="5">
                  <c:v>60-69</c:v>
                </c:pt>
                <c:pt idx="6">
                  <c:v>70-79</c:v>
                </c:pt>
                <c:pt idx="7">
                  <c:v>80 e più</c:v>
                </c:pt>
              </c:strCache>
            </c:strRef>
          </c:cat>
          <c:val>
            <c:numRef>
              <c:f>'C9.6'!$B$6:$B$13</c:f>
              <c:numCache>
                <c:formatCode>0.0</c:formatCode>
                <c:ptCount val="8"/>
                <c:pt idx="0">
                  <c:v>53.980099502487597</c:v>
                </c:pt>
                <c:pt idx="1">
                  <c:v>47.642403299520701</c:v>
                </c:pt>
                <c:pt idx="2">
                  <c:v>53.858084528887197</c:v>
                </c:pt>
                <c:pt idx="3">
                  <c:v>62.791725601131496</c:v>
                </c:pt>
                <c:pt idx="4">
                  <c:v>69.101123595505598</c:v>
                </c:pt>
                <c:pt idx="5">
                  <c:v>75.437648584395902</c:v>
                </c:pt>
                <c:pt idx="6">
                  <c:v>76.400772840187699</c:v>
                </c:pt>
                <c:pt idx="7">
                  <c:v>66.744132000929596</c:v>
                </c:pt>
              </c:numCache>
            </c:numRef>
          </c:val>
          <c:extLst>
            <c:ext xmlns:c16="http://schemas.microsoft.com/office/drawing/2014/chart" uri="{C3380CC4-5D6E-409C-BE32-E72D297353CC}">
              <c16:uniqueId val="{00000000-02D9-4CAE-B358-F010EBDDA0A7}"/>
            </c:ext>
          </c:extLst>
        </c:ser>
        <c:ser>
          <c:idx val="2"/>
          <c:order val="1"/>
          <c:tx>
            <c:strRef>
              <c:f>'C9.6'!$D$3:$D$4</c:f>
              <c:strCache>
                <c:ptCount val="2"/>
                <c:pt idx="0">
                  <c:v>2019</c:v>
                </c:pt>
                <c:pt idx="1">
                  <c:v>Uomini</c:v>
                </c:pt>
              </c:strCache>
            </c:strRef>
          </c:tx>
          <c:spPr>
            <a:solidFill>
              <a:schemeClr val="accent2">
                <a:lumMod val="40000"/>
                <a:lumOff val="60000"/>
              </a:schemeClr>
            </a:solidFill>
          </c:spPr>
          <c:invertIfNegative val="0"/>
          <c:cat>
            <c:strRef>
              <c:f>'C9.6'!$A$6:$A$13</c:f>
              <c:strCache>
                <c:ptCount val="8"/>
                <c:pt idx="0">
                  <c:v>18-19</c:v>
                </c:pt>
                <c:pt idx="1">
                  <c:v>20-29</c:v>
                </c:pt>
                <c:pt idx="2">
                  <c:v>30-39</c:v>
                </c:pt>
                <c:pt idx="3">
                  <c:v>40-49</c:v>
                </c:pt>
                <c:pt idx="4">
                  <c:v>50-59</c:v>
                </c:pt>
                <c:pt idx="5">
                  <c:v>60-69</c:v>
                </c:pt>
                <c:pt idx="6">
                  <c:v>70-79</c:v>
                </c:pt>
                <c:pt idx="7">
                  <c:v>80 e più</c:v>
                </c:pt>
              </c:strCache>
            </c:strRef>
          </c:cat>
          <c:val>
            <c:numRef>
              <c:f>'C9.6'!$D$6:$D$13</c:f>
              <c:numCache>
                <c:formatCode>0.0</c:formatCode>
                <c:ptCount val="8"/>
                <c:pt idx="0">
                  <c:v>52.9</c:v>
                </c:pt>
                <c:pt idx="1">
                  <c:v>44.1</c:v>
                </c:pt>
                <c:pt idx="2">
                  <c:v>45.7</c:v>
                </c:pt>
                <c:pt idx="3">
                  <c:v>57.2</c:v>
                </c:pt>
                <c:pt idx="4">
                  <c:v>64.099999999999994</c:v>
                </c:pt>
                <c:pt idx="5">
                  <c:v>70.7</c:v>
                </c:pt>
                <c:pt idx="6">
                  <c:v>74</c:v>
                </c:pt>
                <c:pt idx="7">
                  <c:v>64.599999999999994</c:v>
                </c:pt>
              </c:numCache>
            </c:numRef>
          </c:val>
          <c:extLst>
            <c:ext xmlns:c16="http://schemas.microsoft.com/office/drawing/2014/chart" uri="{C3380CC4-5D6E-409C-BE32-E72D297353CC}">
              <c16:uniqueId val="{00000001-02D9-4CAE-B358-F010EBDDA0A7}"/>
            </c:ext>
          </c:extLst>
        </c:ser>
        <c:ser>
          <c:idx val="4"/>
          <c:order val="2"/>
          <c:tx>
            <c:v>2023 Uomini</c:v>
          </c:tx>
          <c:spPr>
            <a:solidFill>
              <a:schemeClr val="accent2">
                <a:lumMod val="60000"/>
                <a:lumOff val="40000"/>
              </a:schemeClr>
            </a:solidFill>
          </c:spPr>
          <c:invertIfNegative val="0"/>
          <c:val>
            <c:numRef>
              <c:f>'C9.6'!$F$6:$F$13</c:f>
              <c:numCache>
                <c:formatCode>0.0</c:formatCode>
                <c:ptCount val="8"/>
                <c:pt idx="0">
                  <c:v>46.7</c:v>
                </c:pt>
                <c:pt idx="1">
                  <c:v>39.4</c:v>
                </c:pt>
                <c:pt idx="2">
                  <c:v>40.200000000000003</c:v>
                </c:pt>
                <c:pt idx="3">
                  <c:v>51</c:v>
                </c:pt>
                <c:pt idx="4">
                  <c:v>59.5</c:v>
                </c:pt>
                <c:pt idx="5">
                  <c:v>66.5</c:v>
                </c:pt>
                <c:pt idx="6">
                  <c:v>72.400000000000006</c:v>
                </c:pt>
                <c:pt idx="7">
                  <c:v>66.599999999999994</c:v>
                </c:pt>
              </c:numCache>
            </c:numRef>
          </c:val>
          <c:extLst>
            <c:ext xmlns:c16="http://schemas.microsoft.com/office/drawing/2014/chart" uri="{C3380CC4-5D6E-409C-BE32-E72D297353CC}">
              <c16:uniqueId val="{00000000-6A8B-4740-8CCF-690141CAD0B3}"/>
            </c:ext>
          </c:extLst>
        </c:ser>
        <c:ser>
          <c:idx val="1"/>
          <c:order val="3"/>
          <c:tx>
            <c:strRef>
              <c:f>'C9.6'!$C$3:$C$4</c:f>
              <c:strCache>
                <c:ptCount val="2"/>
                <c:pt idx="0">
                  <c:v>2015</c:v>
                </c:pt>
                <c:pt idx="1">
                  <c:v>Donne</c:v>
                </c:pt>
              </c:strCache>
            </c:strRef>
          </c:tx>
          <c:spPr>
            <a:solidFill>
              <a:schemeClr val="accent1">
                <a:lumMod val="20000"/>
                <a:lumOff val="80000"/>
              </a:schemeClr>
            </a:solidFill>
          </c:spPr>
          <c:invertIfNegative val="0"/>
          <c:cat>
            <c:strRef>
              <c:f>'C9.6'!$A$6:$A$13</c:f>
              <c:strCache>
                <c:ptCount val="8"/>
                <c:pt idx="0">
                  <c:v>18-19</c:v>
                </c:pt>
                <c:pt idx="1">
                  <c:v>20-29</c:v>
                </c:pt>
                <c:pt idx="2">
                  <c:v>30-39</c:v>
                </c:pt>
                <c:pt idx="3">
                  <c:v>40-49</c:v>
                </c:pt>
                <c:pt idx="4">
                  <c:v>50-59</c:v>
                </c:pt>
                <c:pt idx="5">
                  <c:v>60-69</c:v>
                </c:pt>
                <c:pt idx="6">
                  <c:v>70-79</c:v>
                </c:pt>
                <c:pt idx="7">
                  <c:v>80 e più</c:v>
                </c:pt>
              </c:strCache>
            </c:strRef>
          </c:cat>
          <c:val>
            <c:numRef>
              <c:f>'C9.6'!$C$6:$C$13</c:f>
              <c:numCache>
                <c:formatCode>0.0</c:formatCode>
                <c:ptCount val="8"/>
                <c:pt idx="0">
                  <c:v>57.698815566835904</c:v>
                </c:pt>
                <c:pt idx="1">
                  <c:v>45.540434146890099</c:v>
                </c:pt>
                <c:pt idx="2">
                  <c:v>51.848352427069798</c:v>
                </c:pt>
                <c:pt idx="3">
                  <c:v>61.221885468176694</c:v>
                </c:pt>
                <c:pt idx="4">
                  <c:v>65.428284544682199</c:v>
                </c:pt>
                <c:pt idx="5">
                  <c:v>69.847498439311494</c:v>
                </c:pt>
                <c:pt idx="6">
                  <c:v>68.851267137515606</c:v>
                </c:pt>
                <c:pt idx="7">
                  <c:v>54.682567520168405</c:v>
                </c:pt>
              </c:numCache>
            </c:numRef>
          </c:val>
          <c:extLst>
            <c:ext xmlns:c16="http://schemas.microsoft.com/office/drawing/2014/chart" uri="{C3380CC4-5D6E-409C-BE32-E72D297353CC}">
              <c16:uniqueId val="{00000002-02D9-4CAE-B358-F010EBDDA0A7}"/>
            </c:ext>
          </c:extLst>
        </c:ser>
        <c:ser>
          <c:idx val="3"/>
          <c:order val="4"/>
          <c:tx>
            <c:strRef>
              <c:f>'C9.6'!$E$3:$E$4</c:f>
              <c:strCache>
                <c:ptCount val="2"/>
                <c:pt idx="0">
                  <c:v>2019</c:v>
                </c:pt>
                <c:pt idx="1">
                  <c:v>Donne</c:v>
                </c:pt>
              </c:strCache>
            </c:strRef>
          </c:tx>
          <c:spPr>
            <a:solidFill>
              <a:schemeClr val="accent1">
                <a:lumMod val="40000"/>
                <a:lumOff val="60000"/>
              </a:schemeClr>
            </a:solidFill>
          </c:spPr>
          <c:invertIfNegative val="0"/>
          <c:cat>
            <c:strRef>
              <c:f>'C9.6'!$A$6:$A$13</c:f>
              <c:strCache>
                <c:ptCount val="8"/>
                <c:pt idx="0">
                  <c:v>18-19</c:v>
                </c:pt>
                <c:pt idx="1">
                  <c:v>20-29</c:v>
                </c:pt>
                <c:pt idx="2">
                  <c:v>30-39</c:v>
                </c:pt>
                <c:pt idx="3">
                  <c:v>40-49</c:v>
                </c:pt>
                <c:pt idx="4">
                  <c:v>50-59</c:v>
                </c:pt>
                <c:pt idx="5">
                  <c:v>60-69</c:v>
                </c:pt>
                <c:pt idx="6">
                  <c:v>70-79</c:v>
                </c:pt>
                <c:pt idx="7">
                  <c:v>80 e più</c:v>
                </c:pt>
              </c:strCache>
            </c:strRef>
          </c:cat>
          <c:val>
            <c:numRef>
              <c:f>'C9.6'!$E$6:$E$13</c:f>
              <c:numCache>
                <c:formatCode>0.0</c:formatCode>
                <c:ptCount val="8"/>
                <c:pt idx="0">
                  <c:v>54.1</c:v>
                </c:pt>
                <c:pt idx="1">
                  <c:v>43.4</c:v>
                </c:pt>
                <c:pt idx="2">
                  <c:v>46.1</c:v>
                </c:pt>
                <c:pt idx="3">
                  <c:v>57.1</c:v>
                </c:pt>
                <c:pt idx="4">
                  <c:v>61.7</c:v>
                </c:pt>
                <c:pt idx="5">
                  <c:v>65.900000000000006</c:v>
                </c:pt>
                <c:pt idx="6">
                  <c:v>66.599999999999994</c:v>
                </c:pt>
                <c:pt idx="7">
                  <c:v>52.2</c:v>
                </c:pt>
              </c:numCache>
            </c:numRef>
          </c:val>
          <c:extLst>
            <c:ext xmlns:c16="http://schemas.microsoft.com/office/drawing/2014/chart" uri="{C3380CC4-5D6E-409C-BE32-E72D297353CC}">
              <c16:uniqueId val="{00000003-02D9-4CAE-B358-F010EBDDA0A7}"/>
            </c:ext>
          </c:extLst>
        </c:ser>
        <c:ser>
          <c:idx val="5"/>
          <c:order val="5"/>
          <c:tx>
            <c:v>2023 Donne</c:v>
          </c:tx>
          <c:spPr>
            <a:solidFill>
              <a:schemeClr val="accent1">
                <a:lumMod val="60000"/>
                <a:lumOff val="40000"/>
              </a:schemeClr>
            </a:solidFill>
          </c:spPr>
          <c:invertIfNegative val="0"/>
          <c:val>
            <c:numRef>
              <c:f>'C9.6'!$G$6:$G$13</c:f>
              <c:numCache>
                <c:formatCode>0.0</c:formatCode>
                <c:ptCount val="8"/>
                <c:pt idx="0">
                  <c:v>52.9</c:v>
                </c:pt>
                <c:pt idx="1">
                  <c:v>39.5</c:v>
                </c:pt>
                <c:pt idx="2">
                  <c:v>41.6</c:v>
                </c:pt>
                <c:pt idx="3">
                  <c:v>51.8</c:v>
                </c:pt>
                <c:pt idx="4">
                  <c:v>58.2</c:v>
                </c:pt>
                <c:pt idx="5">
                  <c:v>63.4</c:v>
                </c:pt>
                <c:pt idx="6">
                  <c:v>65.900000000000006</c:v>
                </c:pt>
                <c:pt idx="7">
                  <c:v>53.9</c:v>
                </c:pt>
              </c:numCache>
            </c:numRef>
          </c:val>
          <c:extLst>
            <c:ext xmlns:c16="http://schemas.microsoft.com/office/drawing/2014/chart" uri="{C3380CC4-5D6E-409C-BE32-E72D297353CC}">
              <c16:uniqueId val="{00000001-6A8B-4740-8CCF-690141CAD0B3}"/>
            </c:ext>
          </c:extLst>
        </c:ser>
        <c:dLbls>
          <c:showLegendKey val="0"/>
          <c:showVal val="0"/>
          <c:showCatName val="0"/>
          <c:showSerName val="0"/>
          <c:showPercent val="0"/>
          <c:showBubbleSize val="0"/>
        </c:dLbls>
        <c:gapWidth val="150"/>
        <c:axId val="119333248"/>
        <c:axId val="119334784"/>
      </c:barChart>
      <c:catAx>
        <c:axId val="119333248"/>
        <c:scaling>
          <c:orientation val="minMax"/>
        </c:scaling>
        <c:delete val="0"/>
        <c:axPos val="b"/>
        <c:numFmt formatCode="General" sourceLinked="0"/>
        <c:majorTickMark val="out"/>
        <c:minorTickMark val="none"/>
        <c:tickLblPos val="nextTo"/>
        <c:crossAx val="119334784"/>
        <c:crosses val="autoZero"/>
        <c:auto val="1"/>
        <c:lblAlgn val="ctr"/>
        <c:lblOffset val="100"/>
        <c:noMultiLvlLbl val="0"/>
      </c:catAx>
      <c:valAx>
        <c:axId val="119334784"/>
        <c:scaling>
          <c:orientation val="minMax"/>
        </c:scaling>
        <c:delete val="0"/>
        <c:axPos val="l"/>
        <c:majorGridlines/>
        <c:numFmt formatCode="0.0" sourceLinked="1"/>
        <c:majorTickMark val="out"/>
        <c:minorTickMark val="none"/>
        <c:tickLblPos val="nextTo"/>
        <c:crossAx val="119333248"/>
        <c:crosses val="autoZero"/>
        <c:crossBetween val="between"/>
      </c:valAx>
    </c:plotArea>
    <c:legend>
      <c:legendPos val="b"/>
      <c:layout>
        <c:manualLayout>
          <c:xMode val="edge"/>
          <c:yMode val="edge"/>
          <c:x val="7.7373710135548127E-2"/>
          <c:y val="0.76038174784182488"/>
          <c:w val="0.9"/>
          <c:h val="5.613628974893607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29948973769583"/>
          <c:y val="9.3994752302309498E-2"/>
          <c:w val="0.75885786015878454"/>
          <c:h val="0.73495371258712816"/>
        </c:manualLayout>
      </c:layout>
      <c:barChart>
        <c:barDir val="bar"/>
        <c:grouping val="percentStacked"/>
        <c:varyColors val="0"/>
        <c:ser>
          <c:idx val="0"/>
          <c:order val="0"/>
          <c:tx>
            <c:strRef>
              <c:f>'C10.1'!$B$17</c:f>
              <c:strCache>
                <c:ptCount val="1"/>
                <c:pt idx="0">
                  <c:v>Uomini</c:v>
                </c:pt>
              </c:strCache>
            </c:strRef>
          </c:tx>
          <c:spPr>
            <a:solidFill>
              <a:srgbClr val="F6CA35"/>
            </a:solidFill>
          </c:spPr>
          <c:invertIfNegative val="0"/>
          <c:dLbls>
            <c:spPr>
              <a:noFill/>
              <a:ln>
                <a:noFill/>
              </a:ln>
              <a:effectLst/>
            </c:spPr>
            <c:txPr>
              <a:bodyPr/>
              <a:lstStyle/>
              <a:p>
                <a:pPr>
                  <a:defRPr b="1"/>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'C10.1'!$C$14:$Q$14</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'C10.1'!$C$17:$Q$17</c:f>
              <c:numCache>
                <c:formatCode>#,##0.0</c:formatCode>
                <c:ptCount val="15"/>
                <c:pt idx="0">
                  <c:v>80.839100346020771</c:v>
                </c:pt>
                <c:pt idx="1">
                  <c:v>79.887820512820511</c:v>
                </c:pt>
                <c:pt idx="2">
                  <c:v>80.336257309941516</c:v>
                </c:pt>
                <c:pt idx="3">
                  <c:v>79.349479349479353</c:v>
                </c:pt>
                <c:pt idx="4">
                  <c:v>78.990282586842397</c:v>
                </c:pt>
                <c:pt idx="5">
                  <c:v>78.441166221396202</c:v>
                </c:pt>
                <c:pt idx="6">
                  <c:v>78.303425774877653</c:v>
                </c:pt>
                <c:pt idx="7">
                  <c:v>76.278972645646263</c:v>
                </c:pt>
                <c:pt idx="8">
                  <c:v>75.724093542158329</c:v>
                </c:pt>
                <c:pt idx="9">
                  <c:v>75.996025832091405</c:v>
                </c:pt>
                <c:pt idx="10">
                  <c:v>75.20724154359219</c:v>
                </c:pt>
                <c:pt idx="11">
                  <c:v>74.43698869381376</c:v>
                </c:pt>
                <c:pt idx="12">
                  <c:v>73.635496183206101</c:v>
                </c:pt>
                <c:pt idx="13">
                  <c:v>73.561184578133734</c:v>
                </c:pt>
                <c:pt idx="14">
                  <c:v>73.584730844065589</c:v>
                </c:pt>
              </c:numCache>
            </c:numRef>
          </c:val>
          <c:extLst>
            <c:ext xmlns:c16="http://schemas.microsoft.com/office/drawing/2014/chart" uri="{C3380CC4-5D6E-409C-BE32-E72D297353CC}">
              <c16:uniqueId val="{00000000-F75E-4260-B2D8-B32893B141A3}"/>
            </c:ext>
          </c:extLst>
        </c:ser>
        <c:ser>
          <c:idx val="1"/>
          <c:order val="1"/>
          <c:tx>
            <c:strRef>
              <c:f>'C10.1'!$B$18</c:f>
              <c:strCache>
                <c:ptCount val="1"/>
                <c:pt idx="0">
                  <c:v>Donne</c:v>
                </c:pt>
              </c:strCache>
            </c:strRef>
          </c:tx>
          <c:spPr>
            <a:solidFill>
              <a:srgbClr val="6E8CB6"/>
            </a:solidFill>
          </c:spPr>
          <c:invertIfNegative val="0"/>
          <c:dLbls>
            <c:spPr>
              <a:noFill/>
              <a:ln>
                <a:noFill/>
              </a:ln>
              <a:effectLst/>
            </c:spPr>
            <c:txPr>
              <a:bodyPr/>
              <a:lstStyle/>
              <a:p>
                <a:pPr>
                  <a:defRPr b="1"/>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'C10.1'!$C$14:$Q$14</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'C10.1'!$C$18:$Q$18</c:f>
              <c:numCache>
                <c:formatCode>#,##0.0</c:formatCode>
                <c:ptCount val="15"/>
                <c:pt idx="0">
                  <c:v>19.160899653979239</c:v>
                </c:pt>
                <c:pt idx="1">
                  <c:v>20.112179487179489</c:v>
                </c:pt>
                <c:pt idx="2">
                  <c:v>19.663742690058481</c:v>
                </c:pt>
                <c:pt idx="3">
                  <c:v>20.650520650520651</c:v>
                </c:pt>
                <c:pt idx="4">
                  <c:v>21.009717413157599</c:v>
                </c:pt>
                <c:pt idx="5">
                  <c:v>21.558833778603788</c:v>
                </c:pt>
                <c:pt idx="6">
                  <c:v>21.696574225122351</c:v>
                </c:pt>
                <c:pt idx="7">
                  <c:v>23.721027354353726</c:v>
                </c:pt>
                <c:pt idx="8">
                  <c:v>24.275906457841664</c:v>
                </c:pt>
                <c:pt idx="9">
                  <c:v>24.003974167908595</c:v>
                </c:pt>
                <c:pt idx="10">
                  <c:v>24.792758456407814</c:v>
                </c:pt>
                <c:pt idx="11">
                  <c:v>25.56301130618623</c:v>
                </c:pt>
                <c:pt idx="12">
                  <c:v>26.364503816793892</c:v>
                </c:pt>
                <c:pt idx="13">
                  <c:v>26.43881542186627</c:v>
                </c:pt>
                <c:pt idx="14">
                  <c:v>26.4152691559344</c:v>
                </c:pt>
              </c:numCache>
            </c:numRef>
          </c:val>
          <c:extLst>
            <c:ext xmlns:c16="http://schemas.microsoft.com/office/drawing/2014/chart" uri="{C3380CC4-5D6E-409C-BE32-E72D297353CC}">
              <c16:uniqueId val="{00000001-F75E-4260-B2D8-B32893B141A3}"/>
            </c:ext>
          </c:extLst>
        </c:ser>
        <c:dLbls>
          <c:showLegendKey val="0"/>
          <c:showVal val="0"/>
          <c:showCatName val="0"/>
          <c:showSerName val="0"/>
          <c:showPercent val="0"/>
          <c:showBubbleSize val="0"/>
        </c:dLbls>
        <c:gapWidth val="75"/>
        <c:overlap val="100"/>
        <c:axId val="119865728"/>
        <c:axId val="119867264"/>
      </c:barChart>
      <c:catAx>
        <c:axId val="119865728"/>
        <c:scaling>
          <c:orientation val="minMax"/>
        </c:scaling>
        <c:delete val="0"/>
        <c:axPos val="l"/>
        <c:numFmt formatCode="General" sourceLinked="1"/>
        <c:majorTickMark val="out"/>
        <c:minorTickMark val="none"/>
        <c:tickLblPos val="nextTo"/>
        <c:crossAx val="119867264"/>
        <c:crosses val="autoZero"/>
        <c:auto val="1"/>
        <c:lblAlgn val="ctr"/>
        <c:lblOffset val="100"/>
        <c:noMultiLvlLbl val="0"/>
      </c:catAx>
      <c:valAx>
        <c:axId val="119867264"/>
        <c:scaling>
          <c:orientation val="minMax"/>
        </c:scaling>
        <c:delete val="0"/>
        <c:axPos val="b"/>
        <c:majorGridlines/>
        <c:numFmt formatCode="0%" sourceLinked="1"/>
        <c:majorTickMark val="out"/>
        <c:minorTickMark val="none"/>
        <c:tickLblPos val="nextTo"/>
        <c:crossAx val="11986572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89392645214406"/>
          <c:y val="8.9220180719919218E-2"/>
          <c:w val="0.77573115137579229"/>
          <c:h val="0.74050979201091205"/>
        </c:manualLayout>
      </c:layout>
      <c:barChart>
        <c:barDir val="bar"/>
        <c:grouping val="percentStacked"/>
        <c:varyColors val="0"/>
        <c:ser>
          <c:idx val="0"/>
          <c:order val="0"/>
          <c:tx>
            <c:strRef>
              <c:f>'C10.1'!$B$19</c:f>
              <c:strCache>
                <c:ptCount val="1"/>
                <c:pt idx="0">
                  <c:v>Uomini</c:v>
                </c:pt>
              </c:strCache>
            </c:strRef>
          </c:tx>
          <c:spPr>
            <a:solidFill>
              <a:srgbClr val="F6CA35"/>
            </a:solidFill>
          </c:spPr>
          <c:invertIfNegative val="0"/>
          <c:dLbls>
            <c:spPr>
              <a:noFill/>
              <a:ln>
                <a:noFill/>
              </a:ln>
              <a:effectLst/>
            </c:spPr>
            <c:txPr>
              <a:bodyPr/>
              <a:lstStyle/>
              <a:p>
                <a:pPr>
                  <a:defRPr b="1"/>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'C10.1'!$C$14:$Q$14</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'C10.1'!$C$19:$Q$19</c:f>
              <c:numCache>
                <c:formatCode>#,##0.0</c:formatCode>
                <c:ptCount val="15"/>
                <c:pt idx="0">
                  <c:v>23.867846850555786</c:v>
                </c:pt>
                <c:pt idx="1">
                  <c:v>24.477417957326981</c:v>
                </c:pt>
                <c:pt idx="2">
                  <c:v>23.612888216819822</c:v>
                </c:pt>
                <c:pt idx="3">
                  <c:v>25.120125153648452</c:v>
                </c:pt>
                <c:pt idx="4">
                  <c:v>25.210531926233877</c:v>
                </c:pt>
                <c:pt idx="5">
                  <c:v>25.225727343662914</c:v>
                </c:pt>
                <c:pt idx="6">
                  <c:v>25.958854543574901</c:v>
                </c:pt>
                <c:pt idx="7">
                  <c:v>26.859874514490588</c:v>
                </c:pt>
                <c:pt idx="8">
                  <c:v>27.374810318664643</c:v>
                </c:pt>
                <c:pt idx="9">
                  <c:v>28.883882474420354</c:v>
                </c:pt>
                <c:pt idx="10">
                  <c:v>28.115391571712788</c:v>
                </c:pt>
                <c:pt idx="11">
                  <c:v>29.56204379562044</c:v>
                </c:pt>
                <c:pt idx="12">
                  <c:v>29.861858629350557</c:v>
                </c:pt>
                <c:pt idx="13">
                  <c:v>29.79190446922469</c:v>
                </c:pt>
                <c:pt idx="14">
                  <c:v>29.924209425908181</c:v>
                </c:pt>
              </c:numCache>
            </c:numRef>
          </c:val>
          <c:extLst>
            <c:ext xmlns:c16="http://schemas.microsoft.com/office/drawing/2014/chart" uri="{C3380CC4-5D6E-409C-BE32-E72D297353CC}">
              <c16:uniqueId val="{00000000-A518-440B-A881-85F54A7EE53C}"/>
            </c:ext>
          </c:extLst>
        </c:ser>
        <c:ser>
          <c:idx val="1"/>
          <c:order val="1"/>
          <c:tx>
            <c:strRef>
              <c:f>'C10.1'!$B$20</c:f>
              <c:strCache>
                <c:ptCount val="1"/>
                <c:pt idx="0">
                  <c:v>Donne</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'C10.1'!$C$14:$Q$14</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'C10.1'!$C$20:$Q$20</c:f>
              <c:numCache>
                <c:formatCode>#,##0.0</c:formatCode>
                <c:ptCount val="15"/>
                <c:pt idx="0">
                  <c:v>76.132153149444221</c:v>
                </c:pt>
                <c:pt idx="1">
                  <c:v>75.522582042673022</c:v>
                </c:pt>
                <c:pt idx="2">
                  <c:v>76.387111783180188</c:v>
                </c:pt>
                <c:pt idx="3">
                  <c:v>74.879874846351541</c:v>
                </c:pt>
                <c:pt idx="4">
                  <c:v>74.789468073766116</c:v>
                </c:pt>
                <c:pt idx="5">
                  <c:v>74.774272656337075</c:v>
                </c:pt>
                <c:pt idx="6">
                  <c:v>74.041145456425113</c:v>
                </c:pt>
                <c:pt idx="7">
                  <c:v>73.140125485509415</c:v>
                </c:pt>
                <c:pt idx="8">
                  <c:v>72.625189681335357</c:v>
                </c:pt>
                <c:pt idx="9">
                  <c:v>71.116117525579654</c:v>
                </c:pt>
                <c:pt idx="10">
                  <c:v>71.884608428287208</c:v>
                </c:pt>
                <c:pt idx="11">
                  <c:v>70.43795620437956</c:v>
                </c:pt>
                <c:pt idx="12">
                  <c:v>70.138141370649436</c:v>
                </c:pt>
                <c:pt idx="13">
                  <c:v>70.20809553077531</c:v>
                </c:pt>
                <c:pt idx="14">
                  <c:v>70.075790574091826</c:v>
                </c:pt>
              </c:numCache>
            </c:numRef>
          </c:val>
          <c:extLst>
            <c:ext xmlns:c16="http://schemas.microsoft.com/office/drawing/2014/chart" uri="{C3380CC4-5D6E-409C-BE32-E72D297353CC}">
              <c16:uniqueId val="{00000001-A518-440B-A881-85F54A7EE53C}"/>
            </c:ext>
          </c:extLst>
        </c:ser>
        <c:dLbls>
          <c:showLegendKey val="0"/>
          <c:showVal val="0"/>
          <c:showCatName val="0"/>
          <c:showSerName val="0"/>
          <c:showPercent val="0"/>
          <c:showBubbleSize val="0"/>
        </c:dLbls>
        <c:gapWidth val="75"/>
        <c:overlap val="100"/>
        <c:axId val="119880704"/>
        <c:axId val="119882496"/>
      </c:barChart>
      <c:catAx>
        <c:axId val="119880704"/>
        <c:scaling>
          <c:orientation val="minMax"/>
        </c:scaling>
        <c:delete val="0"/>
        <c:axPos val="l"/>
        <c:numFmt formatCode="General" sourceLinked="1"/>
        <c:majorTickMark val="out"/>
        <c:minorTickMark val="none"/>
        <c:tickLblPos val="nextTo"/>
        <c:crossAx val="119882496"/>
        <c:crosses val="autoZero"/>
        <c:auto val="1"/>
        <c:lblAlgn val="ctr"/>
        <c:lblOffset val="100"/>
        <c:noMultiLvlLbl val="0"/>
      </c:catAx>
      <c:valAx>
        <c:axId val="119882496"/>
        <c:scaling>
          <c:orientation val="minMax"/>
        </c:scaling>
        <c:delete val="0"/>
        <c:axPos val="b"/>
        <c:majorGridlines/>
        <c:numFmt formatCode="0%" sourceLinked="1"/>
        <c:majorTickMark val="out"/>
        <c:minorTickMark val="none"/>
        <c:tickLblPos val="nextTo"/>
        <c:crossAx val="119880704"/>
        <c:crosses val="autoZero"/>
        <c:crossBetween val="between"/>
      </c:valAx>
    </c:plotArea>
    <c:legend>
      <c:legendPos val="b"/>
      <c:layout>
        <c:manualLayout>
          <c:xMode val="edge"/>
          <c:yMode val="edge"/>
          <c:x val="0.61689145708844961"/>
          <c:y val="0.93198496357219984"/>
          <c:w val="0.313843850548296"/>
          <c:h val="6.5237677654235451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200"/>
              <a:t>Interventi per violenza domestica, di cui per reato d’ufficio, in Ticino, dal 2008</a:t>
            </a:r>
          </a:p>
        </c:rich>
      </c:tx>
      <c:layout>
        <c:manualLayout>
          <c:xMode val="edge"/>
          <c:yMode val="edge"/>
          <c:x val="9.1702738125419309E-4"/>
          <c:y val="1.4054813773717497E-2"/>
        </c:manualLayout>
      </c:layout>
      <c:overlay val="0"/>
    </c:title>
    <c:autoTitleDeleted val="0"/>
    <c:plotArea>
      <c:layout>
        <c:manualLayout>
          <c:layoutTarget val="inner"/>
          <c:xMode val="edge"/>
          <c:yMode val="edge"/>
          <c:x val="4.7216503603030056E-2"/>
          <c:y val="0.11896682725980007"/>
          <c:w val="0.93602158962388782"/>
          <c:h val="0.7044489250164484"/>
        </c:manualLayout>
      </c:layout>
      <c:barChart>
        <c:barDir val="col"/>
        <c:grouping val="clustered"/>
        <c:varyColors val="0"/>
        <c:ser>
          <c:idx val="1"/>
          <c:order val="1"/>
          <c:tx>
            <c:strRef>
              <c:f>'C10.2'!$A$6</c:f>
              <c:strCache>
                <c:ptCount val="1"/>
                <c:pt idx="0">
                  <c:v>Totale interventi</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'C10.2'!$B$3:$P$3</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'C10.2'!$B$6:$P$6</c:f>
              <c:numCache>
                <c:formatCode>#,##0</c:formatCode>
                <c:ptCount val="15"/>
                <c:pt idx="0">
                  <c:v>539</c:v>
                </c:pt>
                <c:pt idx="1">
                  <c:v>540</c:v>
                </c:pt>
                <c:pt idx="2">
                  <c:v>789</c:v>
                </c:pt>
                <c:pt idx="3">
                  <c:v>746</c:v>
                </c:pt>
                <c:pt idx="4">
                  <c:v>789</c:v>
                </c:pt>
                <c:pt idx="5">
                  <c:v>794</c:v>
                </c:pt>
                <c:pt idx="6">
                  <c:v>844</c:v>
                </c:pt>
                <c:pt idx="7">
                  <c:v>732</c:v>
                </c:pt>
                <c:pt idx="8">
                  <c:v>829</c:v>
                </c:pt>
                <c:pt idx="9">
                  <c:v>1080</c:v>
                </c:pt>
                <c:pt idx="10">
                  <c:v>1083</c:v>
                </c:pt>
                <c:pt idx="11">
                  <c:v>1096</c:v>
                </c:pt>
                <c:pt idx="12">
                  <c:v>1105</c:v>
                </c:pt>
                <c:pt idx="13">
                  <c:v>962</c:v>
                </c:pt>
                <c:pt idx="14">
                  <c:v>993</c:v>
                </c:pt>
              </c:numCache>
            </c:numRef>
          </c:val>
          <c:extLst>
            <c:ext xmlns:c16="http://schemas.microsoft.com/office/drawing/2014/chart" uri="{C3380CC4-5D6E-409C-BE32-E72D297353CC}">
              <c16:uniqueId val="{00000000-A8BD-42F5-AAFC-7B95F8B8097E}"/>
            </c:ext>
          </c:extLst>
        </c:ser>
        <c:dLbls>
          <c:showLegendKey val="0"/>
          <c:showVal val="0"/>
          <c:showCatName val="0"/>
          <c:showSerName val="0"/>
          <c:showPercent val="0"/>
          <c:showBubbleSize val="0"/>
        </c:dLbls>
        <c:gapWidth val="15"/>
        <c:axId val="119919360"/>
        <c:axId val="119920896"/>
      </c:barChart>
      <c:barChart>
        <c:barDir val="col"/>
        <c:grouping val="clustered"/>
        <c:varyColors val="0"/>
        <c:ser>
          <c:idx val="0"/>
          <c:order val="0"/>
          <c:tx>
            <c:strRef>
              <c:f>'C10.2'!$A$7</c:f>
              <c:strCache>
                <c:ptCount val="1"/>
                <c:pt idx="0">
                  <c:v>Di cui per reato d'ufficio</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'C10.2'!$B$3:$P$3</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'C10.2'!$B$7:$P$7</c:f>
              <c:numCache>
                <c:formatCode>#,##0</c:formatCode>
                <c:ptCount val="15"/>
                <c:pt idx="0">
                  <c:v>297</c:v>
                </c:pt>
                <c:pt idx="1">
                  <c:v>293</c:v>
                </c:pt>
                <c:pt idx="2">
                  <c:v>323</c:v>
                </c:pt>
                <c:pt idx="3">
                  <c:v>246</c:v>
                </c:pt>
                <c:pt idx="4">
                  <c:v>201</c:v>
                </c:pt>
                <c:pt idx="5">
                  <c:v>235</c:v>
                </c:pt>
                <c:pt idx="6">
                  <c:v>174</c:v>
                </c:pt>
                <c:pt idx="7">
                  <c:v>157</c:v>
                </c:pt>
                <c:pt idx="8">
                  <c:v>193</c:v>
                </c:pt>
                <c:pt idx="9">
                  <c:v>225</c:v>
                </c:pt>
                <c:pt idx="10">
                  <c:v>173</c:v>
                </c:pt>
                <c:pt idx="11">
                  <c:v>199</c:v>
                </c:pt>
                <c:pt idx="12">
                  <c:v>199</c:v>
                </c:pt>
                <c:pt idx="13">
                  <c:v>209</c:v>
                </c:pt>
                <c:pt idx="14">
                  <c:v>207</c:v>
                </c:pt>
              </c:numCache>
            </c:numRef>
          </c:val>
          <c:extLst>
            <c:ext xmlns:c16="http://schemas.microsoft.com/office/drawing/2014/chart" uri="{C3380CC4-5D6E-409C-BE32-E72D297353CC}">
              <c16:uniqueId val="{00000001-A8BD-42F5-AAFC-7B95F8B8097E}"/>
            </c:ext>
          </c:extLst>
        </c:ser>
        <c:dLbls>
          <c:showLegendKey val="0"/>
          <c:showVal val="0"/>
          <c:showCatName val="0"/>
          <c:showSerName val="0"/>
          <c:showPercent val="0"/>
          <c:showBubbleSize val="0"/>
        </c:dLbls>
        <c:gapWidth val="75"/>
        <c:overlap val="73"/>
        <c:axId val="119924224"/>
        <c:axId val="119922688"/>
      </c:barChart>
      <c:catAx>
        <c:axId val="119919360"/>
        <c:scaling>
          <c:orientation val="minMax"/>
        </c:scaling>
        <c:delete val="0"/>
        <c:axPos val="b"/>
        <c:numFmt formatCode="General" sourceLinked="1"/>
        <c:majorTickMark val="out"/>
        <c:minorTickMark val="none"/>
        <c:tickLblPos val="nextTo"/>
        <c:crossAx val="119920896"/>
        <c:crosses val="autoZero"/>
        <c:auto val="1"/>
        <c:lblAlgn val="ctr"/>
        <c:lblOffset val="100"/>
        <c:noMultiLvlLbl val="0"/>
      </c:catAx>
      <c:valAx>
        <c:axId val="119920896"/>
        <c:scaling>
          <c:orientation val="minMax"/>
        </c:scaling>
        <c:delete val="0"/>
        <c:axPos val="l"/>
        <c:majorGridlines/>
        <c:numFmt formatCode="#,##0" sourceLinked="1"/>
        <c:majorTickMark val="out"/>
        <c:minorTickMark val="none"/>
        <c:tickLblPos val="nextTo"/>
        <c:crossAx val="119919360"/>
        <c:crosses val="autoZero"/>
        <c:crossBetween val="between"/>
      </c:valAx>
      <c:valAx>
        <c:axId val="119922688"/>
        <c:scaling>
          <c:orientation val="minMax"/>
          <c:max val="800"/>
        </c:scaling>
        <c:delete val="1"/>
        <c:axPos val="r"/>
        <c:numFmt formatCode="#,##0" sourceLinked="1"/>
        <c:majorTickMark val="out"/>
        <c:minorTickMark val="none"/>
        <c:tickLblPos val="nextTo"/>
        <c:crossAx val="119924224"/>
        <c:crosses val="max"/>
        <c:crossBetween val="between"/>
      </c:valAx>
      <c:catAx>
        <c:axId val="119924224"/>
        <c:scaling>
          <c:orientation val="minMax"/>
        </c:scaling>
        <c:delete val="1"/>
        <c:axPos val="b"/>
        <c:numFmt formatCode="General" sourceLinked="1"/>
        <c:majorTickMark val="out"/>
        <c:minorTickMark val="none"/>
        <c:tickLblPos val="nextTo"/>
        <c:crossAx val="119922688"/>
        <c:crosses val="autoZero"/>
        <c:auto val="1"/>
        <c:lblAlgn val="ctr"/>
        <c:lblOffset val="100"/>
        <c:noMultiLvlLbl val="0"/>
      </c:catAx>
    </c:plotArea>
    <c:legend>
      <c:legendPos val="b"/>
      <c:layout>
        <c:manualLayout>
          <c:xMode val="edge"/>
          <c:yMode val="edge"/>
          <c:x val="0.32874970573674761"/>
          <c:y val="0.89631762844256513"/>
          <c:w val="0.34250058852650483"/>
          <c:h val="6.4466696291297518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200"/>
              <a:t>Allontanamenti ordinati per violenza domestica, in Ticino, dal 2008</a:t>
            </a:r>
          </a:p>
        </c:rich>
      </c:tx>
      <c:layout>
        <c:manualLayout>
          <c:xMode val="edge"/>
          <c:yMode val="edge"/>
          <c:x val="1.1822847866312784E-3"/>
          <c:y val="1.9507429719492375E-2"/>
        </c:manualLayout>
      </c:layout>
      <c:overlay val="0"/>
    </c:title>
    <c:autoTitleDeleted val="0"/>
    <c:plotArea>
      <c:layout>
        <c:manualLayout>
          <c:layoutTarget val="inner"/>
          <c:xMode val="edge"/>
          <c:yMode val="edge"/>
          <c:x val="4.7652180736322582E-2"/>
          <c:y val="0.13779947570914375"/>
          <c:w val="0.9354312466654251"/>
          <c:h val="0.67971379240562002"/>
        </c:manualLayout>
      </c:layout>
      <c:barChart>
        <c:barDir val="col"/>
        <c:grouping val="stacked"/>
        <c:varyColors val="0"/>
        <c:ser>
          <c:idx val="0"/>
          <c:order val="0"/>
          <c:tx>
            <c:strRef>
              <c:f>'C10.3'!$A$7</c:f>
              <c:strCache>
                <c:ptCount val="1"/>
                <c:pt idx="0">
                  <c:v>Uomini</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'C10.3'!$B$3:$P$3</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'C10.3'!$B$7:$P$7</c:f>
              <c:numCache>
                <c:formatCode>General</c:formatCode>
                <c:ptCount val="15"/>
                <c:pt idx="0">
                  <c:v>78</c:v>
                </c:pt>
                <c:pt idx="1">
                  <c:v>83</c:v>
                </c:pt>
                <c:pt idx="2">
                  <c:v>98</c:v>
                </c:pt>
                <c:pt idx="3">
                  <c:v>72</c:v>
                </c:pt>
                <c:pt idx="4">
                  <c:v>57</c:v>
                </c:pt>
                <c:pt idx="5">
                  <c:v>65</c:v>
                </c:pt>
                <c:pt idx="6">
                  <c:v>39</c:v>
                </c:pt>
                <c:pt idx="7">
                  <c:v>35</c:v>
                </c:pt>
                <c:pt idx="8">
                  <c:v>62</c:v>
                </c:pt>
                <c:pt idx="9">
                  <c:v>67</c:v>
                </c:pt>
                <c:pt idx="10">
                  <c:v>52</c:v>
                </c:pt>
                <c:pt idx="11">
                  <c:v>72</c:v>
                </c:pt>
                <c:pt idx="12">
                  <c:v>75</c:v>
                </c:pt>
                <c:pt idx="13">
                  <c:v>82</c:v>
                </c:pt>
                <c:pt idx="14">
                  <c:v>69</c:v>
                </c:pt>
              </c:numCache>
            </c:numRef>
          </c:val>
          <c:extLst>
            <c:ext xmlns:c16="http://schemas.microsoft.com/office/drawing/2014/chart" uri="{C3380CC4-5D6E-409C-BE32-E72D297353CC}">
              <c16:uniqueId val="{00000000-5871-4401-84CE-29E04250C284}"/>
            </c:ext>
          </c:extLst>
        </c:ser>
        <c:ser>
          <c:idx val="1"/>
          <c:order val="1"/>
          <c:tx>
            <c:strRef>
              <c:f>'C10.3'!$A$8</c:f>
              <c:strCache>
                <c:ptCount val="1"/>
                <c:pt idx="0">
                  <c:v>Donne</c:v>
                </c:pt>
              </c:strCache>
            </c:strRef>
          </c:tx>
          <c:spPr>
            <a:solidFill>
              <a:srgbClr val="6E8CB6"/>
            </a:solid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'C10.3'!$B$3:$P$3</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'C10.3'!$B$8:$P$8</c:f>
              <c:numCache>
                <c:formatCode>General</c:formatCode>
                <c:ptCount val="15"/>
                <c:pt idx="0">
                  <c:v>6</c:v>
                </c:pt>
                <c:pt idx="1">
                  <c:v>5</c:v>
                </c:pt>
                <c:pt idx="2">
                  <c:v>7</c:v>
                </c:pt>
                <c:pt idx="3">
                  <c:v>1</c:v>
                </c:pt>
                <c:pt idx="4">
                  <c:v>3</c:v>
                </c:pt>
                <c:pt idx="5">
                  <c:v>4</c:v>
                </c:pt>
                <c:pt idx="6">
                  <c:v>1</c:v>
                </c:pt>
                <c:pt idx="7">
                  <c:v>1</c:v>
                </c:pt>
                <c:pt idx="8">
                  <c:v>2</c:v>
                </c:pt>
                <c:pt idx="9">
                  <c:v>6</c:v>
                </c:pt>
                <c:pt idx="10">
                  <c:v>1</c:v>
                </c:pt>
                <c:pt idx="11">
                  <c:v>5</c:v>
                </c:pt>
                <c:pt idx="12">
                  <c:v>7</c:v>
                </c:pt>
                <c:pt idx="13">
                  <c:v>6</c:v>
                </c:pt>
                <c:pt idx="14">
                  <c:v>10</c:v>
                </c:pt>
              </c:numCache>
            </c:numRef>
          </c:val>
          <c:extLst>
            <c:ext xmlns:c16="http://schemas.microsoft.com/office/drawing/2014/chart" uri="{C3380CC4-5D6E-409C-BE32-E72D297353CC}">
              <c16:uniqueId val="{00000001-5871-4401-84CE-29E04250C284}"/>
            </c:ext>
          </c:extLst>
        </c:ser>
        <c:dLbls>
          <c:showLegendKey val="0"/>
          <c:showVal val="0"/>
          <c:showCatName val="0"/>
          <c:showSerName val="0"/>
          <c:showPercent val="0"/>
          <c:showBubbleSize val="0"/>
        </c:dLbls>
        <c:gapWidth val="150"/>
        <c:overlap val="100"/>
        <c:axId val="119984128"/>
        <c:axId val="119985664"/>
      </c:barChart>
      <c:catAx>
        <c:axId val="119984128"/>
        <c:scaling>
          <c:orientation val="minMax"/>
        </c:scaling>
        <c:delete val="0"/>
        <c:axPos val="b"/>
        <c:numFmt formatCode="General" sourceLinked="1"/>
        <c:majorTickMark val="out"/>
        <c:minorTickMark val="none"/>
        <c:tickLblPos val="nextTo"/>
        <c:crossAx val="119985664"/>
        <c:crosses val="autoZero"/>
        <c:auto val="1"/>
        <c:lblAlgn val="ctr"/>
        <c:lblOffset val="100"/>
        <c:noMultiLvlLbl val="0"/>
      </c:catAx>
      <c:valAx>
        <c:axId val="119985664"/>
        <c:scaling>
          <c:orientation val="minMax"/>
        </c:scaling>
        <c:delete val="0"/>
        <c:axPos val="l"/>
        <c:majorGridlines/>
        <c:numFmt formatCode="General" sourceLinked="1"/>
        <c:majorTickMark val="out"/>
        <c:minorTickMark val="none"/>
        <c:tickLblPos val="nextTo"/>
        <c:crossAx val="11998412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200"/>
              <a:t>Imputati/e per reati violenti, in Ticino, dal 2016</a:t>
            </a:r>
          </a:p>
        </c:rich>
      </c:tx>
      <c:layout>
        <c:manualLayout>
          <c:xMode val="edge"/>
          <c:yMode val="edge"/>
          <c:x val="1.3527155259438601E-3"/>
          <c:y val="2.7091079355530952E-2"/>
        </c:manualLayout>
      </c:layout>
      <c:overlay val="0"/>
    </c:title>
    <c:autoTitleDeleted val="0"/>
    <c:plotArea>
      <c:layout>
        <c:manualLayout>
          <c:layoutTarget val="inner"/>
          <c:xMode val="edge"/>
          <c:yMode val="edge"/>
          <c:x val="8.554170052586843E-2"/>
          <c:y val="0.15339540525416098"/>
          <c:w val="0.88422019153960274"/>
          <c:h val="0.546947178448281"/>
        </c:manualLayout>
      </c:layout>
      <c:barChart>
        <c:barDir val="col"/>
        <c:grouping val="clustered"/>
        <c:varyColors val="0"/>
        <c:ser>
          <c:idx val="0"/>
          <c:order val="0"/>
          <c:tx>
            <c:strRef>
              <c:f>'C10.4'!$B$3:$B$4</c:f>
              <c:strCache>
                <c:ptCount val="2"/>
                <c:pt idx="0">
                  <c:v>2016</c:v>
                </c:pt>
                <c:pt idx="1">
                  <c:v>Uomini</c:v>
                </c:pt>
              </c:strCache>
            </c:strRef>
          </c:tx>
          <c:spPr>
            <a:solidFill>
              <a:schemeClr val="accent2">
                <a:lumMod val="20000"/>
                <a:lumOff val="80000"/>
              </a:schemeClr>
            </a:solidFill>
            <a:ln>
              <a:noFill/>
            </a:ln>
          </c:spPr>
          <c:invertIfNegative val="0"/>
          <c:cat>
            <c:strRef>
              <c:f>'C10.4'!$A$6:$A$9</c:f>
              <c:strCache>
                <c:ptCount val="4"/>
                <c:pt idx="0">
                  <c:v>Totale reati violenti</c:v>
                </c:pt>
                <c:pt idx="1">
                  <c:v>Reati di poca entità (minacce)</c:v>
                </c:pt>
                <c:pt idx="2">
                  <c:v>Reati di poca entità (compiuti)</c:v>
                </c:pt>
                <c:pt idx="3">
                  <c:v>Reati gravi (compiuti)</c:v>
                </c:pt>
              </c:strCache>
            </c:strRef>
          </c:cat>
          <c:val>
            <c:numRef>
              <c:f>'C10.4'!$B$6:$B$9</c:f>
              <c:numCache>
                <c:formatCode>General</c:formatCode>
                <c:ptCount val="4"/>
                <c:pt idx="0">
                  <c:v>955</c:v>
                </c:pt>
                <c:pt idx="1">
                  <c:v>463</c:v>
                </c:pt>
                <c:pt idx="2">
                  <c:v>713</c:v>
                </c:pt>
                <c:pt idx="3">
                  <c:v>97</c:v>
                </c:pt>
              </c:numCache>
            </c:numRef>
          </c:val>
          <c:extLst>
            <c:ext xmlns:c16="http://schemas.microsoft.com/office/drawing/2014/chart" uri="{C3380CC4-5D6E-409C-BE32-E72D297353CC}">
              <c16:uniqueId val="{00000000-FEF2-437B-9471-FF3053A71610}"/>
            </c:ext>
          </c:extLst>
        </c:ser>
        <c:ser>
          <c:idx val="2"/>
          <c:order val="1"/>
          <c:tx>
            <c:strRef>
              <c:f>'C10.4'!$D$3:$D$4</c:f>
              <c:strCache>
                <c:ptCount val="2"/>
                <c:pt idx="0">
                  <c:v>2017</c:v>
                </c:pt>
                <c:pt idx="1">
                  <c:v>Uomini</c:v>
                </c:pt>
              </c:strCache>
            </c:strRef>
          </c:tx>
          <c:spPr>
            <a:solidFill>
              <a:schemeClr val="accent2">
                <a:lumMod val="40000"/>
                <a:lumOff val="60000"/>
              </a:schemeClr>
            </a:solidFill>
          </c:spPr>
          <c:invertIfNegative val="0"/>
          <c:cat>
            <c:strRef>
              <c:f>'C10.4'!$A$6:$A$9</c:f>
              <c:strCache>
                <c:ptCount val="4"/>
                <c:pt idx="0">
                  <c:v>Totale reati violenti</c:v>
                </c:pt>
                <c:pt idx="1">
                  <c:v>Reati di poca entità (minacce)</c:v>
                </c:pt>
                <c:pt idx="2">
                  <c:v>Reati di poca entità (compiuti)</c:v>
                </c:pt>
                <c:pt idx="3">
                  <c:v>Reati gravi (compiuti)</c:v>
                </c:pt>
              </c:strCache>
            </c:strRef>
          </c:cat>
          <c:val>
            <c:numRef>
              <c:f>'C10.4'!$D$6:$D$9</c:f>
              <c:numCache>
                <c:formatCode>General</c:formatCode>
                <c:ptCount val="4"/>
                <c:pt idx="0">
                  <c:v>873</c:v>
                </c:pt>
                <c:pt idx="1">
                  <c:v>398</c:v>
                </c:pt>
                <c:pt idx="2">
                  <c:v>646</c:v>
                </c:pt>
                <c:pt idx="3">
                  <c:v>63</c:v>
                </c:pt>
              </c:numCache>
            </c:numRef>
          </c:val>
          <c:extLst>
            <c:ext xmlns:c16="http://schemas.microsoft.com/office/drawing/2014/chart" uri="{C3380CC4-5D6E-409C-BE32-E72D297353CC}">
              <c16:uniqueId val="{00000001-FEF2-437B-9471-FF3053A71610}"/>
            </c:ext>
          </c:extLst>
        </c:ser>
        <c:ser>
          <c:idx val="4"/>
          <c:order val="2"/>
          <c:tx>
            <c:v>2018 Uomini</c:v>
          </c:tx>
          <c:spPr>
            <a:solidFill>
              <a:schemeClr val="accent2">
                <a:lumMod val="60000"/>
                <a:lumOff val="40000"/>
              </a:schemeClr>
            </a:solidFill>
          </c:spPr>
          <c:invertIfNegative val="0"/>
          <c:val>
            <c:numRef>
              <c:f>'C10.4'!$F$6:$F$9</c:f>
              <c:numCache>
                <c:formatCode>General</c:formatCode>
                <c:ptCount val="4"/>
                <c:pt idx="0">
                  <c:v>925</c:v>
                </c:pt>
                <c:pt idx="1">
                  <c:v>410</c:v>
                </c:pt>
                <c:pt idx="2">
                  <c:v>700</c:v>
                </c:pt>
                <c:pt idx="3">
                  <c:v>46</c:v>
                </c:pt>
              </c:numCache>
            </c:numRef>
          </c:val>
          <c:extLst>
            <c:ext xmlns:c16="http://schemas.microsoft.com/office/drawing/2014/chart" uri="{C3380CC4-5D6E-409C-BE32-E72D297353CC}">
              <c16:uniqueId val="{00000002-FEF2-437B-9471-FF3053A71610}"/>
            </c:ext>
          </c:extLst>
        </c:ser>
        <c:ser>
          <c:idx val="6"/>
          <c:order val="3"/>
          <c:tx>
            <c:v>2019 Uomini</c:v>
          </c:tx>
          <c:spPr>
            <a:solidFill>
              <a:schemeClr val="accent2"/>
            </a:solidFill>
          </c:spPr>
          <c:invertIfNegative val="0"/>
          <c:val>
            <c:numRef>
              <c:f>'C10.4'!$H$6:$H$9</c:f>
              <c:numCache>
                <c:formatCode>General</c:formatCode>
                <c:ptCount val="4"/>
                <c:pt idx="0">
                  <c:v>851</c:v>
                </c:pt>
                <c:pt idx="1">
                  <c:v>393</c:v>
                </c:pt>
                <c:pt idx="2">
                  <c:v>627</c:v>
                </c:pt>
                <c:pt idx="3">
                  <c:v>83</c:v>
                </c:pt>
              </c:numCache>
            </c:numRef>
          </c:val>
          <c:extLst>
            <c:ext xmlns:c16="http://schemas.microsoft.com/office/drawing/2014/chart" uri="{C3380CC4-5D6E-409C-BE32-E72D297353CC}">
              <c16:uniqueId val="{00000000-1925-4F9F-AA5E-D01F1B4C181F}"/>
            </c:ext>
          </c:extLst>
        </c:ser>
        <c:ser>
          <c:idx val="8"/>
          <c:order val="4"/>
          <c:tx>
            <c:v>2020 Uomini</c:v>
          </c:tx>
          <c:spPr>
            <a:solidFill>
              <a:schemeClr val="accent2">
                <a:lumMod val="75000"/>
              </a:schemeClr>
            </a:solidFill>
          </c:spPr>
          <c:invertIfNegative val="0"/>
          <c:val>
            <c:numRef>
              <c:f>'C10.4'!$J$6:$J$9</c:f>
              <c:numCache>
                <c:formatCode>General</c:formatCode>
                <c:ptCount val="4"/>
                <c:pt idx="0">
                  <c:v>738</c:v>
                </c:pt>
                <c:pt idx="1">
                  <c:v>315</c:v>
                </c:pt>
                <c:pt idx="2">
                  <c:v>545</c:v>
                </c:pt>
                <c:pt idx="3">
                  <c:v>40</c:v>
                </c:pt>
              </c:numCache>
            </c:numRef>
          </c:val>
          <c:extLst>
            <c:ext xmlns:c16="http://schemas.microsoft.com/office/drawing/2014/chart" uri="{C3380CC4-5D6E-409C-BE32-E72D297353CC}">
              <c16:uniqueId val="{00000005-7006-4653-8644-2558C3BD2D52}"/>
            </c:ext>
          </c:extLst>
        </c:ser>
        <c:ser>
          <c:idx val="10"/>
          <c:order val="5"/>
          <c:tx>
            <c:v>2021 Uomini</c:v>
          </c:tx>
          <c:spPr>
            <a:solidFill>
              <a:schemeClr val="accent2">
                <a:lumMod val="50000"/>
              </a:schemeClr>
            </a:solidFill>
          </c:spPr>
          <c:invertIfNegative val="0"/>
          <c:val>
            <c:numRef>
              <c:f>'C10.4'!$L$6:$L$9</c:f>
              <c:numCache>
                <c:formatCode>General</c:formatCode>
                <c:ptCount val="4"/>
                <c:pt idx="0">
                  <c:v>915</c:v>
                </c:pt>
                <c:pt idx="1">
                  <c:v>439</c:v>
                </c:pt>
                <c:pt idx="2">
                  <c:v>674</c:v>
                </c:pt>
                <c:pt idx="3">
                  <c:v>63</c:v>
                </c:pt>
              </c:numCache>
            </c:numRef>
          </c:val>
          <c:extLst>
            <c:ext xmlns:c16="http://schemas.microsoft.com/office/drawing/2014/chart" uri="{C3380CC4-5D6E-409C-BE32-E72D297353CC}">
              <c16:uniqueId val="{00000001-61C5-43FE-A135-D2C9FB291486}"/>
            </c:ext>
          </c:extLst>
        </c:ser>
        <c:ser>
          <c:idx val="12"/>
          <c:order val="6"/>
          <c:tx>
            <c:v>2022 Uomini</c:v>
          </c:tx>
          <c:spPr>
            <a:solidFill>
              <a:schemeClr val="accent2"/>
            </a:solidFill>
          </c:spPr>
          <c:invertIfNegative val="0"/>
          <c:val>
            <c:numRef>
              <c:f>'C10.4'!$N$6:$N$9</c:f>
              <c:numCache>
                <c:formatCode>General</c:formatCode>
                <c:ptCount val="4"/>
                <c:pt idx="0">
                  <c:v>698</c:v>
                </c:pt>
                <c:pt idx="1">
                  <c:v>311</c:v>
                </c:pt>
                <c:pt idx="2">
                  <c:v>518</c:v>
                </c:pt>
                <c:pt idx="3">
                  <c:v>67</c:v>
                </c:pt>
              </c:numCache>
            </c:numRef>
          </c:val>
          <c:extLst>
            <c:ext xmlns:c16="http://schemas.microsoft.com/office/drawing/2014/chart" uri="{C3380CC4-5D6E-409C-BE32-E72D297353CC}">
              <c16:uniqueId val="{00000000-01D5-452B-A457-6D577D1E3B46}"/>
            </c:ext>
          </c:extLst>
        </c:ser>
        <c:ser>
          <c:idx val="1"/>
          <c:order val="7"/>
          <c:tx>
            <c:strRef>
              <c:f>'C10.4'!$C$3:$C$4</c:f>
              <c:strCache>
                <c:ptCount val="2"/>
                <c:pt idx="0">
                  <c:v>2016</c:v>
                </c:pt>
                <c:pt idx="1">
                  <c:v>Donne</c:v>
                </c:pt>
              </c:strCache>
            </c:strRef>
          </c:tx>
          <c:spPr>
            <a:solidFill>
              <a:schemeClr val="accent1">
                <a:lumMod val="20000"/>
                <a:lumOff val="80000"/>
              </a:schemeClr>
            </a:solidFill>
          </c:spPr>
          <c:invertIfNegative val="0"/>
          <c:cat>
            <c:strRef>
              <c:f>'C10.4'!$A$6:$A$9</c:f>
              <c:strCache>
                <c:ptCount val="4"/>
                <c:pt idx="0">
                  <c:v>Totale reati violenti</c:v>
                </c:pt>
                <c:pt idx="1">
                  <c:v>Reati di poca entità (minacce)</c:v>
                </c:pt>
                <c:pt idx="2">
                  <c:v>Reati di poca entità (compiuti)</c:v>
                </c:pt>
                <c:pt idx="3">
                  <c:v>Reati gravi (compiuti)</c:v>
                </c:pt>
              </c:strCache>
            </c:strRef>
          </c:cat>
          <c:val>
            <c:numRef>
              <c:f>'C10.4'!$C$6:$C$9</c:f>
              <c:numCache>
                <c:formatCode>General</c:formatCode>
                <c:ptCount val="4"/>
                <c:pt idx="0">
                  <c:v>281</c:v>
                </c:pt>
                <c:pt idx="1">
                  <c:v>139</c:v>
                </c:pt>
                <c:pt idx="2">
                  <c:v>201</c:v>
                </c:pt>
                <c:pt idx="3">
                  <c:v>8</c:v>
                </c:pt>
              </c:numCache>
            </c:numRef>
          </c:val>
          <c:extLst>
            <c:ext xmlns:c16="http://schemas.microsoft.com/office/drawing/2014/chart" uri="{C3380CC4-5D6E-409C-BE32-E72D297353CC}">
              <c16:uniqueId val="{00000003-FEF2-437B-9471-FF3053A71610}"/>
            </c:ext>
          </c:extLst>
        </c:ser>
        <c:ser>
          <c:idx val="3"/>
          <c:order val="8"/>
          <c:tx>
            <c:strRef>
              <c:f>'C10.4'!$E$3:$E$4</c:f>
              <c:strCache>
                <c:ptCount val="2"/>
                <c:pt idx="0">
                  <c:v>2017</c:v>
                </c:pt>
                <c:pt idx="1">
                  <c:v>Donne</c:v>
                </c:pt>
              </c:strCache>
            </c:strRef>
          </c:tx>
          <c:spPr>
            <a:solidFill>
              <a:schemeClr val="accent1">
                <a:lumMod val="40000"/>
                <a:lumOff val="60000"/>
              </a:schemeClr>
            </a:solidFill>
          </c:spPr>
          <c:invertIfNegative val="0"/>
          <c:cat>
            <c:strRef>
              <c:f>'C10.4'!$A$6:$A$9</c:f>
              <c:strCache>
                <c:ptCount val="4"/>
                <c:pt idx="0">
                  <c:v>Totale reati violenti</c:v>
                </c:pt>
                <c:pt idx="1">
                  <c:v>Reati di poca entità (minacce)</c:v>
                </c:pt>
                <c:pt idx="2">
                  <c:v>Reati di poca entità (compiuti)</c:v>
                </c:pt>
                <c:pt idx="3">
                  <c:v>Reati gravi (compiuti)</c:v>
                </c:pt>
              </c:strCache>
            </c:strRef>
          </c:cat>
          <c:val>
            <c:numRef>
              <c:f>'C10.4'!$E$6:$E$9</c:f>
              <c:numCache>
                <c:formatCode>General</c:formatCode>
                <c:ptCount val="4"/>
                <c:pt idx="0">
                  <c:v>294</c:v>
                </c:pt>
                <c:pt idx="1">
                  <c:v>129</c:v>
                </c:pt>
                <c:pt idx="2">
                  <c:v>221</c:v>
                </c:pt>
                <c:pt idx="3">
                  <c:v>7</c:v>
                </c:pt>
              </c:numCache>
            </c:numRef>
          </c:val>
          <c:extLst>
            <c:ext xmlns:c16="http://schemas.microsoft.com/office/drawing/2014/chart" uri="{C3380CC4-5D6E-409C-BE32-E72D297353CC}">
              <c16:uniqueId val="{00000004-FEF2-437B-9471-FF3053A71610}"/>
            </c:ext>
          </c:extLst>
        </c:ser>
        <c:ser>
          <c:idx val="5"/>
          <c:order val="9"/>
          <c:tx>
            <c:v>2018 Donne</c:v>
          </c:tx>
          <c:spPr>
            <a:solidFill>
              <a:schemeClr val="accent1">
                <a:lumMod val="60000"/>
                <a:lumOff val="40000"/>
              </a:schemeClr>
            </a:solidFill>
          </c:spPr>
          <c:invertIfNegative val="0"/>
          <c:val>
            <c:numRef>
              <c:f>'C10.4'!$G$6:$G$9</c:f>
              <c:numCache>
                <c:formatCode>General</c:formatCode>
                <c:ptCount val="4"/>
                <c:pt idx="0">
                  <c:v>283</c:v>
                </c:pt>
                <c:pt idx="1">
                  <c:v>125</c:v>
                </c:pt>
                <c:pt idx="2">
                  <c:v>212</c:v>
                </c:pt>
                <c:pt idx="3">
                  <c:v>5</c:v>
                </c:pt>
              </c:numCache>
            </c:numRef>
          </c:val>
          <c:extLst>
            <c:ext xmlns:c16="http://schemas.microsoft.com/office/drawing/2014/chart" uri="{C3380CC4-5D6E-409C-BE32-E72D297353CC}">
              <c16:uniqueId val="{00000005-FEF2-437B-9471-FF3053A71610}"/>
            </c:ext>
          </c:extLst>
        </c:ser>
        <c:ser>
          <c:idx val="7"/>
          <c:order val="10"/>
          <c:tx>
            <c:v>2019 Donne</c:v>
          </c:tx>
          <c:spPr>
            <a:solidFill>
              <a:schemeClr val="accent1"/>
            </a:solidFill>
          </c:spPr>
          <c:invertIfNegative val="0"/>
          <c:val>
            <c:numRef>
              <c:f>'C10.4'!$I$6:$I$9</c:f>
              <c:numCache>
                <c:formatCode>General</c:formatCode>
                <c:ptCount val="4"/>
                <c:pt idx="0">
                  <c:v>260</c:v>
                </c:pt>
                <c:pt idx="1">
                  <c:v>116</c:v>
                </c:pt>
                <c:pt idx="2">
                  <c:v>192</c:v>
                </c:pt>
                <c:pt idx="3">
                  <c:v>3</c:v>
                </c:pt>
              </c:numCache>
            </c:numRef>
          </c:val>
          <c:extLst>
            <c:ext xmlns:c16="http://schemas.microsoft.com/office/drawing/2014/chart" uri="{C3380CC4-5D6E-409C-BE32-E72D297353CC}">
              <c16:uniqueId val="{00000001-1925-4F9F-AA5E-D01F1B4C181F}"/>
            </c:ext>
          </c:extLst>
        </c:ser>
        <c:ser>
          <c:idx val="9"/>
          <c:order val="11"/>
          <c:tx>
            <c:v>2020 Donne</c:v>
          </c:tx>
          <c:spPr>
            <a:solidFill>
              <a:schemeClr val="accent1">
                <a:lumMod val="75000"/>
              </a:schemeClr>
            </a:solidFill>
          </c:spPr>
          <c:invertIfNegative val="0"/>
          <c:val>
            <c:numRef>
              <c:f>'C10.4'!$K$6:$K$9</c:f>
              <c:numCache>
                <c:formatCode>General</c:formatCode>
                <c:ptCount val="4"/>
                <c:pt idx="0">
                  <c:v>229</c:v>
                </c:pt>
                <c:pt idx="1">
                  <c:v>93</c:v>
                </c:pt>
                <c:pt idx="2">
                  <c:v>177</c:v>
                </c:pt>
                <c:pt idx="3">
                  <c:v>5</c:v>
                </c:pt>
              </c:numCache>
            </c:numRef>
          </c:val>
          <c:extLst>
            <c:ext xmlns:c16="http://schemas.microsoft.com/office/drawing/2014/chart" uri="{C3380CC4-5D6E-409C-BE32-E72D297353CC}">
              <c16:uniqueId val="{00000006-7006-4653-8644-2558C3BD2D52}"/>
            </c:ext>
          </c:extLst>
        </c:ser>
        <c:ser>
          <c:idx val="11"/>
          <c:order val="12"/>
          <c:tx>
            <c:v>2021 Donne</c:v>
          </c:tx>
          <c:spPr>
            <a:solidFill>
              <a:schemeClr val="accent1">
                <a:lumMod val="50000"/>
              </a:schemeClr>
            </a:solidFill>
          </c:spPr>
          <c:invertIfNegative val="0"/>
          <c:val>
            <c:numRef>
              <c:f>'C10.4'!$M$6:$M$9</c:f>
              <c:numCache>
                <c:formatCode>General</c:formatCode>
                <c:ptCount val="4"/>
                <c:pt idx="0">
                  <c:v>270</c:v>
                </c:pt>
                <c:pt idx="1">
                  <c:v>113</c:v>
                </c:pt>
                <c:pt idx="2">
                  <c:v>199</c:v>
                </c:pt>
                <c:pt idx="3">
                  <c:v>5</c:v>
                </c:pt>
              </c:numCache>
            </c:numRef>
          </c:val>
          <c:extLst>
            <c:ext xmlns:c16="http://schemas.microsoft.com/office/drawing/2014/chart" uri="{C3380CC4-5D6E-409C-BE32-E72D297353CC}">
              <c16:uniqueId val="{00000002-61C5-43FE-A135-D2C9FB291486}"/>
            </c:ext>
          </c:extLst>
        </c:ser>
        <c:ser>
          <c:idx val="13"/>
          <c:order val="13"/>
          <c:tx>
            <c:v>2022 Donne</c:v>
          </c:tx>
          <c:spPr>
            <a:solidFill>
              <a:schemeClr val="accent1"/>
            </a:solidFill>
          </c:spPr>
          <c:invertIfNegative val="0"/>
          <c:val>
            <c:numRef>
              <c:f>'C10.4'!$O$6:$O$9</c:f>
              <c:numCache>
                <c:formatCode>General</c:formatCode>
                <c:ptCount val="4"/>
                <c:pt idx="0">
                  <c:v>227</c:v>
                </c:pt>
                <c:pt idx="1">
                  <c:v>77</c:v>
                </c:pt>
                <c:pt idx="2">
                  <c:v>191</c:v>
                </c:pt>
                <c:pt idx="3">
                  <c:v>4</c:v>
                </c:pt>
              </c:numCache>
            </c:numRef>
          </c:val>
          <c:extLst>
            <c:ext xmlns:c16="http://schemas.microsoft.com/office/drawing/2014/chart" uri="{C3380CC4-5D6E-409C-BE32-E72D297353CC}">
              <c16:uniqueId val="{00000001-01D5-452B-A457-6D577D1E3B46}"/>
            </c:ext>
          </c:extLst>
        </c:ser>
        <c:dLbls>
          <c:showLegendKey val="0"/>
          <c:showVal val="0"/>
          <c:showCatName val="0"/>
          <c:showSerName val="0"/>
          <c:showPercent val="0"/>
          <c:showBubbleSize val="0"/>
        </c:dLbls>
        <c:gapWidth val="150"/>
        <c:axId val="120023296"/>
        <c:axId val="120029184"/>
      </c:barChart>
      <c:catAx>
        <c:axId val="120023296"/>
        <c:scaling>
          <c:orientation val="minMax"/>
        </c:scaling>
        <c:delete val="0"/>
        <c:axPos val="b"/>
        <c:numFmt formatCode="General" sourceLinked="0"/>
        <c:majorTickMark val="out"/>
        <c:minorTickMark val="none"/>
        <c:tickLblPos val="nextTo"/>
        <c:crossAx val="120029184"/>
        <c:crosses val="autoZero"/>
        <c:auto val="1"/>
        <c:lblAlgn val="ctr"/>
        <c:lblOffset val="100"/>
        <c:noMultiLvlLbl val="0"/>
      </c:catAx>
      <c:valAx>
        <c:axId val="120029184"/>
        <c:scaling>
          <c:orientation val="minMax"/>
        </c:scaling>
        <c:delete val="0"/>
        <c:axPos val="l"/>
        <c:majorGridlines/>
        <c:numFmt formatCode="General" sourceLinked="1"/>
        <c:majorTickMark val="out"/>
        <c:minorTickMark val="none"/>
        <c:tickLblPos val="nextTo"/>
        <c:crossAx val="120023296"/>
        <c:crosses val="autoZero"/>
        <c:crossBetween val="between"/>
      </c:valAx>
    </c:plotArea>
    <c:legend>
      <c:legendPos val="b"/>
      <c:layout>
        <c:manualLayout>
          <c:xMode val="edge"/>
          <c:yMode val="edge"/>
          <c:x val="0.32977591589352168"/>
          <c:y val="0.8450546370683687"/>
          <c:w val="0.6702240029465798"/>
          <c:h val="0.15494536293163133"/>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it-CH" sz="1200"/>
              <a:t>Vittime di reati violenti , in Ticino, dal 2016</a:t>
            </a:r>
          </a:p>
        </c:rich>
      </c:tx>
      <c:layout>
        <c:manualLayout>
          <c:xMode val="edge"/>
          <c:yMode val="edge"/>
          <c:x val="7.3207917461462436E-4"/>
          <c:y val="1.540238425674198E-2"/>
        </c:manualLayout>
      </c:layout>
      <c:overlay val="0"/>
    </c:title>
    <c:autoTitleDeleted val="0"/>
    <c:plotArea>
      <c:layout>
        <c:manualLayout>
          <c:layoutTarget val="inner"/>
          <c:xMode val="edge"/>
          <c:yMode val="edge"/>
          <c:x val="8.607174103237096E-2"/>
          <c:y val="0.12811810214231098"/>
          <c:w val="0.87187292213473311"/>
          <c:h val="0.5134753454585792"/>
        </c:manualLayout>
      </c:layout>
      <c:barChart>
        <c:barDir val="col"/>
        <c:grouping val="clustered"/>
        <c:varyColors val="0"/>
        <c:ser>
          <c:idx val="1"/>
          <c:order val="0"/>
          <c:tx>
            <c:strRef>
              <c:f>'C10.5'!$A$7</c:f>
              <c:strCache>
                <c:ptCount val="1"/>
                <c:pt idx="0">
                  <c:v>Reati di poca entità (minacce)</c:v>
                </c:pt>
              </c:strCache>
            </c:strRef>
          </c:tx>
          <c:spPr>
            <a:solidFill>
              <a:srgbClr val="F6CA35"/>
            </a:solidFill>
          </c:spPr>
          <c:invertIfNegative val="0"/>
          <c:cat>
            <c:multiLvlStrRef>
              <c:f>'C10.5'!$B$3:$O$4</c:f>
              <c:multiLvlStrCache>
                <c:ptCount val="14"/>
                <c:lvl>
                  <c:pt idx="0">
                    <c:v>Uomini</c:v>
                  </c:pt>
                  <c:pt idx="1">
                    <c:v>Donne</c:v>
                  </c:pt>
                  <c:pt idx="2">
                    <c:v>Uomini</c:v>
                  </c:pt>
                  <c:pt idx="3">
                    <c:v>Donne</c:v>
                  </c:pt>
                  <c:pt idx="4">
                    <c:v>Uomini</c:v>
                  </c:pt>
                  <c:pt idx="5">
                    <c:v>Donne</c:v>
                  </c:pt>
                  <c:pt idx="6">
                    <c:v>Uomini</c:v>
                  </c:pt>
                  <c:pt idx="7">
                    <c:v>Donne</c:v>
                  </c:pt>
                  <c:pt idx="8">
                    <c:v>Uomini</c:v>
                  </c:pt>
                  <c:pt idx="9">
                    <c:v>Donne</c:v>
                  </c:pt>
                  <c:pt idx="10">
                    <c:v>Uomini</c:v>
                  </c:pt>
                  <c:pt idx="11">
                    <c:v>Donne</c:v>
                  </c:pt>
                  <c:pt idx="12">
                    <c:v>Uomini</c:v>
                  </c:pt>
                  <c:pt idx="13">
                    <c:v>Donne</c:v>
                  </c:pt>
                </c:lvl>
                <c:lvl>
                  <c:pt idx="0">
                    <c:v>2016</c:v>
                  </c:pt>
                  <c:pt idx="2">
                    <c:v>2017</c:v>
                  </c:pt>
                  <c:pt idx="4">
                    <c:v>2018</c:v>
                  </c:pt>
                  <c:pt idx="6">
                    <c:v>2019</c:v>
                  </c:pt>
                  <c:pt idx="8">
                    <c:v>2020</c:v>
                  </c:pt>
                  <c:pt idx="10">
                    <c:v>2021</c:v>
                  </c:pt>
                  <c:pt idx="12">
                    <c:v>2022</c:v>
                  </c:pt>
                </c:lvl>
              </c:multiLvlStrCache>
            </c:multiLvlStrRef>
          </c:cat>
          <c:val>
            <c:numRef>
              <c:f>'C10.5'!$B$7:$O$7</c:f>
              <c:numCache>
                <c:formatCode>General</c:formatCode>
                <c:ptCount val="14"/>
                <c:pt idx="0">
                  <c:v>307</c:v>
                </c:pt>
                <c:pt idx="1">
                  <c:v>278</c:v>
                </c:pt>
                <c:pt idx="2">
                  <c:v>284</c:v>
                </c:pt>
                <c:pt idx="3">
                  <c:v>302</c:v>
                </c:pt>
                <c:pt idx="4">
                  <c:v>267</c:v>
                </c:pt>
                <c:pt idx="5">
                  <c:v>295</c:v>
                </c:pt>
                <c:pt idx="6">
                  <c:v>261</c:v>
                </c:pt>
                <c:pt idx="7">
                  <c:v>265</c:v>
                </c:pt>
                <c:pt idx="8">
                  <c:v>214</c:v>
                </c:pt>
                <c:pt idx="9">
                  <c:v>237</c:v>
                </c:pt>
                <c:pt idx="10">
                  <c:v>303</c:v>
                </c:pt>
                <c:pt idx="11">
                  <c:v>330</c:v>
                </c:pt>
                <c:pt idx="12">
                  <c:v>215</c:v>
                </c:pt>
                <c:pt idx="13">
                  <c:v>230</c:v>
                </c:pt>
              </c:numCache>
            </c:numRef>
          </c:val>
          <c:extLst>
            <c:ext xmlns:c16="http://schemas.microsoft.com/office/drawing/2014/chart" uri="{C3380CC4-5D6E-409C-BE32-E72D297353CC}">
              <c16:uniqueId val="{00000000-0EEB-49F4-9982-B3A831DF5A9B}"/>
            </c:ext>
          </c:extLst>
        </c:ser>
        <c:ser>
          <c:idx val="2"/>
          <c:order val="1"/>
          <c:tx>
            <c:strRef>
              <c:f>'C10.5'!$A$8</c:f>
              <c:strCache>
                <c:ptCount val="1"/>
                <c:pt idx="0">
                  <c:v>Reati di poca entità (compiuti)</c:v>
                </c:pt>
              </c:strCache>
            </c:strRef>
          </c:tx>
          <c:spPr>
            <a:solidFill>
              <a:srgbClr val="6E8CB6"/>
            </a:solidFill>
          </c:spPr>
          <c:invertIfNegative val="0"/>
          <c:cat>
            <c:multiLvlStrRef>
              <c:f>'C10.5'!$B$3:$O$4</c:f>
              <c:multiLvlStrCache>
                <c:ptCount val="14"/>
                <c:lvl>
                  <c:pt idx="0">
                    <c:v>Uomini</c:v>
                  </c:pt>
                  <c:pt idx="1">
                    <c:v>Donne</c:v>
                  </c:pt>
                  <c:pt idx="2">
                    <c:v>Uomini</c:v>
                  </c:pt>
                  <c:pt idx="3">
                    <c:v>Donne</c:v>
                  </c:pt>
                  <c:pt idx="4">
                    <c:v>Uomini</c:v>
                  </c:pt>
                  <c:pt idx="5">
                    <c:v>Donne</c:v>
                  </c:pt>
                  <c:pt idx="6">
                    <c:v>Uomini</c:v>
                  </c:pt>
                  <c:pt idx="7">
                    <c:v>Donne</c:v>
                  </c:pt>
                  <c:pt idx="8">
                    <c:v>Uomini</c:v>
                  </c:pt>
                  <c:pt idx="9">
                    <c:v>Donne</c:v>
                  </c:pt>
                  <c:pt idx="10">
                    <c:v>Uomini</c:v>
                  </c:pt>
                  <c:pt idx="11">
                    <c:v>Donne</c:v>
                  </c:pt>
                  <c:pt idx="12">
                    <c:v>Uomini</c:v>
                  </c:pt>
                  <c:pt idx="13">
                    <c:v>Donne</c:v>
                  </c:pt>
                </c:lvl>
                <c:lvl>
                  <c:pt idx="0">
                    <c:v>2016</c:v>
                  </c:pt>
                  <c:pt idx="2">
                    <c:v>2017</c:v>
                  </c:pt>
                  <c:pt idx="4">
                    <c:v>2018</c:v>
                  </c:pt>
                  <c:pt idx="6">
                    <c:v>2019</c:v>
                  </c:pt>
                  <c:pt idx="8">
                    <c:v>2020</c:v>
                  </c:pt>
                  <c:pt idx="10">
                    <c:v>2021</c:v>
                  </c:pt>
                  <c:pt idx="12">
                    <c:v>2022</c:v>
                  </c:pt>
                </c:lvl>
              </c:multiLvlStrCache>
            </c:multiLvlStrRef>
          </c:cat>
          <c:val>
            <c:numRef>
              <c:f>'C10.5'!$B$8:$O$8</c:f>
              <c:numCache>
                <c:formatCode>General</c:formatCode>
                <c:ptCount val="14"/>
                <c:pt idx="0">
                  <c:v>461</c:v>
                </c:pt>
                <c:pt idx="1">
                  <c:v>438</c:v>
                </c:pt>
                <c:pt idx="2">
                  <c:v>440</c:v>
                </c:pt>
                <c:pt idx="3">
                  <c:v>454</c:v>
                </c:pt>
                <c:pt idx="4">
                  <c:v>448</c:v>
                </c:pt>
                <c:pt idx="5">
                  <c:v>404</c:v>
                </c:pt>
                <c:pt idx="6">
                  <c:v>419</c:v>
                </c:pt>
                <c:pt idx="7">
                  <c:v>423</c:v>
                </c:pt>
                <c:pt idx="8">
                  <c:v>342</c:v>
                </c:pt>
                <c:pt idx="9">
                  <c:v>357</c:v>
                </c:pt>
                <c:pt idx="10">
                  <c:v>481</c:v>
                </c:pt>
                <c:pt idx="11">
                  <c:v>430</c:v>
                </c:pt>
                <c:pt idx="12">
                  <c:v>367</c:v>
                </c:pt>
                <c:pt idx="13">
                  <c:v>389</c:v>
                </c:pt>
              </c:numCache>
            </c:numRef>
          </c:val>
          <c:extLst>
            <c:ext xmlns:c16="http://schemas.microsoft.com/office/drawing/2014/chart" uri="{C3380CC4-5D6E-409C-BE32-E72D297353CC}">
              <c16:uniqueId val="{00000001-0EEB-49F4-9982-B3A831DF5A9B}"/>
            </c:ext>
          </c:extLst>
        </c:ser>
        <c:ser>
          <c:idx val="3"/>
          <c:order val="2"/>
          <c:tx>
            <c:strRef>
              <c:f>'C10.5'!$A$9</c:f>
              <c:strCache>
                <c:ptCount val="1"/>
                <c:pt idx="0">
                  <c:v>Reati gravi (compiuti)</c:v>
                </c:pt>
              </c:strCache>
            </c:strRef>
          </c:tx>
          <c:spPr>
            <a:solidFill>
              <a:srgbClr val="8DC2BC"/>
            </a:solidFill>
          </c:spPr>
          <c:invertIfNegative val="0"/>
          <c:cat>
            <c:multiLvlStrRef>
              <c:f>'C10.5'!$B$3:$O$4</c:f>
              <c:multiLvlStrCache>
                <c:ptCount val="14"/>
                <c:lvl>
                  <c:pt idx="0">
                    <c:v>Uomini</c:v>
                  </c:pt>
                  <c:pt idx="1">
                    <c:v>Donne</c:v>
                  </c:pt>
                  <c:pt idx="2">
                    <c:v>Uomini</c:v>
                  </c:pt>
                  <c:pt idx="3">
                    <c:v>Donne</c:v>
                  </c:pt>
                  <c:pt idx="4">
                    <c:v>Uomini</c:v>
                  </c:pt>
                  <c:pt idx="5">
                    <c:v>Donne</c:v>
                  </c:pt>
                  <c:pt idx="6">
                    <c:v>Uomini</c:v>
                  </c:pt>
                  <c:pt idx="7">
                    <c:v>Donne</c:v>
                  </c:pt>
                  <c:pt idx="8">
                    <c:v>Uomini</c:v>
                  </c:pt>
                  <c:pt idx="9">
                    <c:v>Donne</c:v>
                  </c:pt>
                  <c:pt idx="10">
                    <c:v>Uomini</c:v>
                  </c:pt>
                  <c:pt idx="11">
                    <c:v>Donne</c:v>
                  </c:pt>
                  <c:pt idx="12">
                    <c:v>Uomini</c:v>
                  </c:pt>
                  <c:pt idx="13">
                    <c:v>Donne</c:v>
                  </c:pt>
                </c:lvl>
                <c:lvl>
                  <c:pt idx="0">
                    <c:v>2016</c:v>
                  </c:pt>
                  <c:pt idx="2">
                    <c:v>2017</c:v>
                  </c:pt>
                  <c:pt idx="4">
                    <c:v>2018</c:v>
                  </c:pt>
                  <c:pt idx="6">
                    <c:v>2019</c:v>
                  </c:pt>
                  <c:pt idx="8">
                    <c:v>2020</c:v>
                  </c:pt>
                  <c:pt idx="10">
                    <c:v>2021</c:v>
                  </c:pt>
                  <c:pt idx="12">
                    <c:v>2022</c:v>
                  </c:pt>
                </c:lvl>
              </c:multiLvlStrCache>
            </c:multiLvlStrRef>
          </c:cat>
          <c:val>
            <c:numRef>
              <c:f>'C10.5'!$B$9:$O$9</c:f>
              <c:numCache>
                <c:formatCode>General</c:formatCode>
                <c:ptCount val="14"/>
                <c:pt idx="0">
                  <c:v>51</c:v>
                </c:pt>
                <c:pt idx="1">
                  <c:v>37</c:v>
                </c:pt>
                <c:pt idx="2">
                  <c:v>43</c:v>
                </c:pt>
                <c:pt idx="3">
                  <c:v>27</c:v>
                </c:pt>
                <c:pt idx="4">
                  <c:v>30</c:v>
                </c:pt>
                <c:pt idx="5">
                  <c:v>23</c:v>
                </c:pt>
                <c:pt idx="6">
                  <c:v>38</c:v>
                </c:pt>
                <c:pt idx="7">
                  <c:v>37</c:v>
                </c:pt>
                <c:pt idx="8">
                  <c:v>25</c:v>
                </c:pt>
                <c:pt idx="9">
                  <c:v>23</c:v>
                </c:pt>
                <c:pt idx="10">
                  <c:v>34</c:v>
                </c:pt>
                <c:pt idx="11">
                  <c:v>33</c:v>
                </c:pt>
                <c:pt idx="12">
                  <c:v>51</c:v>
                </c:pt>
                <c:pt idx="13">
                  <c:v>27</c:v>
                </c:pt>
              </c:numCache>
            </c:numRef>
          </c:val>
          <c:extLst>
            <c:ext xmlns:c16="http://schemas.microsoft.com/office/drawing/2014/chart" uri="{C3380CC4-5D6E-409C-BE32-E72D297353CC}">
              <c16:uniqueId val="{00000002-0EEB-49F4-9982-B3A831DF5A9B}"/>
            </c:ext>
          </c:extLst>
        </c:ser>
        <c:dLbls>
          <c:showLegendKey val="0"/>
          <c:showVal val="0"/>
          <c:showCatName val="0"/>
          <c:showSerName val="0"/>
          <c:showPercent val="0"/>
          <c:showBubbleSize val="0"/>
        </c:dLbls>
        <c:gapWidth val="150"/>
        <c:axId val="120527872"/>
        <c:axId val="120529664"/>
      </c:barChart>
      <c:catAx>
        <c:axId val="120527872"/>
        <c:scaling>
          <c:orientation val="minMax"/>
        </c:scaling>
        <c:delete val="0"/>
        <c:axPos val="b"/>
        <c:numFmt formatCode="General" sourceLinked="0"/>
        <c:majorTickMark val="out"/>
        <c:minorTickMark val="none"/>
        <c:tickLblPos val="nextTo"/>
        <c:crossAx val="120529664"/>
        <c:crosses val="autoZero"/>
        <c:auto val="1"/>
        <c:lblAlgn val="ctr"/>
        <c:lblOffset val="100"/>
        <c:noMultiLvlLbl val="0"/>
      </c:catAx>
      <c:valAx>
        <c:axId val="120529664"/>
        <c:scaling>
          <c:orientation val="minMax"/>
        </c:scaling>
        <c:delete val="0"/>
        <c:axPos val="l"/>
        <c:majorGridlines/>
        <c:numFmt formatCode="General" sourceLinked="1"/>
        <c:majorTickMark val="out"/>
        <c:minorTickMark val="none"/>
        <c:tickLblPos val="nextTo"/>
        <c:crossAx val="120527872"/>
        <c:crosses val="autoZero"/>
        <c:crossBetween val="between"/>
        <c:majorUnit val="100"/>
      </c:valAx>
    </c:plotArea>
    <c:legend>
      <c:legendPos val="r"/>
      <c:layout>
        <c:manualLayout>
          <c:xMode val="edge"/>
          <c:yMode val="edge"/>
          <c:x val="0.32990260271368382"/>
          <c:y val="0.89889785813355405"/>
          <c:w val="0.6491617997497644"/>
          <c:h val="7.1703802585549897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it-CH" sz="1200"/>
              <a:t>Consulenze a vittime di reati, in Ticino, dal 2010</a:t>
            </a:r>
          </a:p>
        </c:rich>
      </c:tx>
      <c:layout>
        <c:manualLayout>
          <c:xMode val="edge"/>
          <c:yMode val="edge"/>
          <c:x val="2.1293211284527844E-3"/>
          <c:y val="1.273074049471457E-2"/>
        </c:manualLayout>
      </c:layout>
      <c:overlay val="0"/>
    </c:title>
    <c:autoTitleDeleted val="0"/>
    <c:plotArea>
      <c:layout>
        <c:manualLayout>
          <c:layoutTarget val="inner"/>
          <c:xMode val="edge"/>
          <c:yMode val="edge"/>
          <c:x val="8.3493448371019213E-2"/>
          <c:y val="0.11919726295487133"/>
          <c:w val="0.7355359503650829"/>
          <c:h val="0.65451863402747767"/>
        </c:manualLayout>
      </c:layout>
      <c:barChart>
        <c:barDir val="col"/>
        <c:grouping val="stacked"/>
        <c:varyColors val="0"/>
        <c:ser>
          <c:idx val="1"/>
          <c:order val="0"/>
          <c:tx>
            <c:strRef>
              <c:f>'C10.6'!$C$3</c:f>
              <c:strCache>
                <c:ptCount val="1"/>
                <c:pt idx="0">
                  <c:v>Uomini</c:v>
                </c:pt>
              </c:strCache>
            </c:strRef>
          </c:tx>
          <c:spPr>
            <a:solidFill>
              <a:srgbClr val="F6CA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'C10.6'!$A$6:$A$18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'C10.6'!$C$6:$C$18</c:f>
              <c:numCache>
                <c:formatCode>General</c:formatCode>
                <c:ptCount val="13"/>
                <c:pt idx="0">
                  <c:v>196</c:v>
                </c:pt>
                <c:pt idx="1">
                  <c:v>129</c:v>
                </c:pt>
                <c:pt idx="2">
                  <c:v>136</c:v>
                </c:pt>
                <c:pt idx="3">
                  <c:v>116</c:v>
                </c:pt>
                <c:pt idx="4">
                  <c:v>123</c:v>
                </c:pt>
                <c:pt idx="5">
                  <c:v>118</c:v>
                </c:pt>
                <c:pt idx="6">
                  <c:v>133</c:v>
                </c:pt>
                <c:pt idx="7">
                  <c:v>141</c:v>
                </c:pt>
                <c:pt idx="8">
                  <c:v>147</c:v>
                </c:pt>
                <c:pt idx="9">
                  <c:v>144</c:v>
                </c:pt>
                <c:pt idx="10">
                  <c:v>104</c:v>
                </c:pt>
                <c:pt idx="11">
                  <c:v>107</c:v>
                </c:pt>
                <c:pt idx="12">
                  <c:v>85</c:v>
                </c:pt>
              </c:numCache>
            </c:numRef>
          </c:val>
          <c:extLst>
            <c:ext xmlns:c16="http://schemas.microsoft.com/office/drawing/2014/chart" uri="{C3380CC4-5D6E-409C-BE32-E72D297353CC}">
              <c16:uniqueId val="{00000000-0E10-437D-BA4B-4D264896FFA5}"/>
            </c:ext>
          </c:extLst>
        </c:ser>
        <c:ser>
          <c:idx val="2"/>
          <c:order val="1"/>
          <c:tx>
            <c:strRef>
              <c:f>'C10.6'!$D$3</c:f>
              <c:strCache>
                <c:ptCount val="1"/>
                <c:pt idx="0">
                  <c:v>Donne</c:v>
                </c:pt>
              </c:strCache>
            </c:strRef>
          </c:tx>
          <c:spPr>
            <a:solidFill>
              <a:srgbClr val="6E8CB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'C10.6'!$A$6:$A$18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'C10.6'!$D$6:$D$18</c:f>
              <c:numCache>
                <c:formatCode>General</c:formatCode>
                <c:ptCount val="13"/>
                <c:pt idx="0">
                  <c:v>395</c:v>
                </c:pt>
                <c:pt idx="1">
                  <c:v>381</c:v>
                </c:pt>
                <c:pt idx="2">
                  <c:v>406</c:v>
                </c:pt>
                <c:pt idx="3">
                  <c:v>392</c:v>
                </c:pt>
                <c:pt idx="4">
                  <c:v>380</c:v>
                </c:pt>
                <c:pt idx="5">
                  <c:v>356</c:v>
                </c:pt>
                <c:pt idx="6">
                  <c:v>441</c:v>
                </c:pt>
                <c:pt idx="7">
                  <c:v>442</c:v>
                </c:pt>
                <c:pt idx="8">
                  <c:v>448</c:v>
                </c:pt>
                <c:pt idx="9">
                  <c:v>443</c:v>
                </c:pt>
                <c:pt idx="10">
                  <c:v>463</c:v>
                </c:pt>
                <c:pt idx="11">
                  <c:v>430</c:v>
                </c:pt>
                <c:pt idx="12">
                  <c:v>441</c:v>
                </c:pt>
              </c:numCache>
            </c:numRef>
          </c:val>
          <c:extLst>
            <c:ext xmlns:c16="http://schemas.microsoft.com/office/drawing/2014/chart" uri="{C3380CC4-5D6E-409C-BE32-E72D297353CC}">
              <c16:uniqueId val="{00000001-0E10-437D-BA4B-4D264896FFA5}"/>
            </c:ext>
          </c:extLst>
        </c:ser>
        <c:ser>
          <c:idx val="3"/>
          <c:order val="2"/>
          <c:tx>
            <c:strRef>
              <c:f>'C10.6'!$E$3</c:f>
              <c:strCache>
                <c:ptCount val="1"/>
                <c:pt idx="0">
                  <c:v>Sconosciuto</c:v>
                </c:pt>
              </c:strCache>
            </c:strRef>
          </c:tx>
          <c:spPr>
            <a:solidFill>
              <a:srgbClr val="8DC2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'C10.6'!$A$6:$A$18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'C10.6'!$E$6:$E$18</c:f>
              <c:numCache>
                <c:formatCode>General</c:formatCode>
                <c:ptCount val="13"/>
                <c:pt idx="0">
                  <c:v>3</c:v>
                </c:pt>
                <c:pt idx="1">
                  <c:v>7</c:v>
                </c:pt>
                <c:pt idx="2">
                  <c:v>10</c:v>
                </c:pt>
                <c:pt idx="3">
                  <c:v>7</c:v>
                </c:pt>
                <c:pt idx="4">
                  <c:v>5</c:v>
                </c:pt>
                <c:pt idx="5">
                  <c:v>5</c:v>
                </c:pt>
                <c:pt idx="6">
                  <c:v>5</c:v>
                </c:pt>
                <c:pt idx="7">
                  <c:v>1</c:v>
                </c:pt>
                <c:pt idx="8">
                  <c:v>7</c:v>
                </c:pt>
                <c:pt idx="9">
                  <c:v>11</c:v>
                </c:pt>
                <c:pt idx="10">
                  <c:v>19</c:v>
                </c:pt>
                <c:pt idx="11">
                  <c:v>27</c:v>
                </c:pt>
                <c:pt idx="12">
                  <c:v>26</c:v>
                </c:pt>
              </c:numCache>
            </c:numRef>
          </c:val>
          <c:extLst>
            <c:ext xmlns:c16="http://schemas.microsoft.com/office/drawing/2014/chart" uri="{C3380CC4-5D6E-409C-BE32-E72D297353CC}">
              <c16:uniqueId val="{00000002-0E10-437D-BA4B-4D264896FFA5}"/>
            </c:ext>
          </c:extLst>
        </c:ser>
        <c:dLbls>
          <c:showLegendKey val="0"/>
          <c:showVal val="0"/>
          <c:showCatName val="0"/>
          <c:showSerName val="0"/>
          <c:showPercent val="0"/>
          <c:showBubbleSize val="0"/>
        </c:dLbls>
        <c:gapWidth val="40"/>
        <c:overlap val="100"/>
        <c:axId val="120635776"/>
        <c:axId val="120637312"/>
      </c:barChart>
      <c:catAx>
        <c:axId val="120635776"/>
        <c:scaling>
          <c:orientation val="minMax"/>
        </c:scaling>
        <c:delete val="0"/>
        <c:axPos val="b"/>
        <c:numFmt formatCode="General" sourceLinked="1"/>
        <c:majorTickMark val="out"/>
        <c:minorTickMark val="none"/>
        <c:tickLblPos val="nextTo"/>
        <c:crossAx val="120637312"/>
        <c:crosses val="autoZero"/>
        <c:auto val="1"/>
        <c:lblAlgn val="ctr"/>
        <c:lblOffset val="100"/>
        <c:noMultiLvlLbl val="0"/>
      </c:catAx>
      <c:valAx>
        <c:axId val="120637312"/>
        <c:scaling>
          <c:orientation val="minMax"/>
        </c:scaling>
        <c:delete val="0"/>
        <c:axPos val="l"/>
        <c:majorGridlines/>
        <c:numFmt formatCode="General" sourceLinked="1"/>
        <c:majorTickMark val="out"/>
        <c:minorTickMark val="none"/>
        <c:tickLblPos val="nextTo"/>
        <c:crossAx val="120635776"/>
        <c:crosses val="autoZero"/>
        <c:crossBetween val="between"/>
      </c:valAx>
    </c:plotArea>
    <c:legend>
      <c:legendPos val="b"/>
      <c:layout>
        <c:manualLayout>
          <c:xMode val="edge"/>
          <c:yMode val="edge"/>
          <c:x val="0.21428856172078159"/>
          <c:y val="0.85864688868386774"/>
          <c:w val="0.36224963374866448"/>
          <c:h val="5.8097698991822662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it-CH" sz="1100" b="1" i="0" u="none" strike="noStrike" baseline="0">
                <a:effectLst/>
              </a:rPr>
              <a:t>Comportamenti in materia di salute (in %), in Ticino, nel 2017</a:t>
            </a:r>
            <a:r>
              <a:rPr lang="it-CH" sz="1100" b="0" i="0" u="none" strike="noStrike" baseline="0"/>
              <a:t> </a:t>
            </a:r>
            <a:endParaRPr lang="it-CH" sz="1100"/>
          </a:p>
        </c:rich>
      </c:tx>
      <c:layout>
        <c:manualLayout>
          <c:xMode val="edge"/>
          <c:yMode val="edge"/>
          <c:x val="1.0519777000007843E-3"/>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30317186941739355"/>
          <c:y val="0.11115541561963448"/>
          <c:w val="0.66052977862075235"/>
          <c:h val="0.68577436048347362"/>
        </c:manualLayout>
      </c:layout>
      <c:barChart>
        <c:barDir val="bar"/>
        <c:grouping val="clustered"/>
        <c:varyColors val="0"/>
        <c:ser>
          <c:idx val="0"/>
          <c:order val="0"/>
          <c:tx>
            <c:strRef>
              <c:f>'C2.2'!$D$3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'C2.2'!$A$5:$C$9</c:f>
              <c:multiLvlStrCache>
                <c:ptCount val="5"/>
                <c:lvl>
                  <c:pt idx="0">
                    <c:v>Fisicamente attivo/a*</c:v>
                  </c:pt>
                  <c:pt idx="1">
                    <c:v>Attento/a all’alimentazione</c:v>
                  </c:pt>
                  <c:pt idx="2">
                    <c:v>Fumatore/trice</c:v>
                  </c:pt>
                  <c:pt idx="3">
                    <c:v>Consumo quotidiano di alcol</c:v>
                  </c:pt>
                  <c:pt idx="4">
                    <c:v>In sovrappeso o obeso/a</c:v>
                  </c:pt>
                </c:lvl>
                <c:lvl>
                  <c:pt idx="0">
                    <c:v>Fattori di prevenzione</c:v>
                  </c:pt>
                  <c:pt idx="2">
                    <c:v>Fattori di rischio</c:v>
                  </c:pt>
                </c:lvl>
                <c:lvl>
                  <c:pt idx="0">
                    <c:v>Persone esposte a</c:v>
                  </c:pt>
                </c:lvl>
              </c:multiLvlStrCache>
            </c:multiLvlStrRef>
          </c:cat>
          <c:val>
            <c:numRef>
              <c:f>'C2.2'!$D$5:$D$9</c:f>
              <c:numCache>
                <c:formatCode>0.0</c:formatCode>
                <c:ptCount val="5"/>
                <c:pt idx="0">
                  <c:v>71.151003726635622</c:v>
                </c:pt>
                <c:pt idx="1">
                  <c:v>73.15401983911643</c:v>
                </c:pt>
                <c:pt idx="2">
                  <c:v>34.734961050683019</c:v>
                </c:pt>
                <c:pt idx="3">
                  <c:v>26.535468827898374</c:v>
                </c:pt>
                <c:pt idx="4">
                  <c:v>49.879447338084155</c:v>
                </c:pt>
              </c:numCache>
            </c:numRef>
          </c:val>
          <c:extLst>
            <c:ext xmlns:c16="http://schemas.microsoft.com/office/drawing/2014/chart" uri="{C3380CC4-5D6E-409C-BE32-E72D297353CC}">
              <c16:uniqueId val="{00000000-A5AD-4A49-BCCA-4355CECE496A}"/>
            </c:ext>
          </c:extLst>
        </c:ser>
        <c:ser>
          <c:idx val="1"/>
          <c:order val="1"/>
          <c:tx>
            <c:strRef>
              <c:f>'C2.2'!$E$3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'C2.2'!$A$5:$C$9</c:f>
              <c:multiLvlStrCache>
                <c:ptCount val="5"/>
                <c:lvl>
                  <c:pt idx="0">
                    <c:v>Fisicamente attivo/a*</c:v>
                  </c:pt>
                  <c:pt idx="1">
                    <c:v>Attento/a all’alimentazione</c:v>
                  </c:pt>
                  <c:pt idx="2">
                    <c:v>Fumatore/trice</c:v>
                  </c:pt>
                  <c:pt idx="3">
                    <c:v>Consumo quotidiano di alcol</c:v>
                  </c:pt>
                  <c:pt idx="4">
                    <c:v>In sovrappeso o obeso/a</c:v>
                  </c:pt>
                </c:lvl>
                <c:lvl>
                  <c:pt idx="0">
                    <c:v>Fattori di prevenzione</c:v>
                  </c:pt>
                  <c:pt idx="2">
                    <c:v>Fattori di rischio</c:v>
                  </c:pt>
                </c:lvl>
                <c:lvl>
                  <c:pt idx="0">
                    <c:v>Persone esposte a</c:v>
                  </c:pt>
                </c:lvl>
              </c:multiLvlStrCache>
            </c:multiLvlStrRef>
          </c:cat>
          <c:val>
            <c:numRef>
              <c:f>'C2.2'!$E$5:$E$9</c:f>
              <c:numCache>
                <c:formatCode>0.0</c:formatCode>
                <c:ptCount val="5"/>
                <c:pt idx="0">
                  <c:v>64.036781696284493</c:v>
                </c:pt>
                <c:pt idx="1">
                  <c:v>82.651793611421866</c:v>
                </c:pt>
                <c:pt idx="2">
                  <c:v>29.107422090321066</c:v>
                </c:pt>
                <c:pt idx="3">
                  <c:v>16.405803418957994</c:v>
                </c:pt>
                <c:pt idx="4">
                  <c:v>32.641647157036324</c:v>
                </c:pt>
              </c:numCache>
            </c:numRef>
          </c:val>
          <c:extLst>
            <c:ext xmlns:c16="http://schemas.microsoft.com/office/drawing/2014/chart" uri="{C3380CC4-5D6E-409C-BE32-E72D297353CC}">
              <c16:uniqueId val="{00000001-A5AD-4A49-BCCA-4355CECE496A}"/>
            </c:ext>
          </c:extLst>
        </c:ser>
        <c:dLbls>
          <c:showLegendKey val="0"/>
          <c:showVal val="0"/>
          <c:showCatName val="0"/>
          <c:showSerName val="0"/>
          <c:showPercent val="0"/>
          <c:showBubbleSize val="0"/>
        </c:dLbls>
        <c:gapWidth val="182"/>
        <c:axId val="486724448"/>
        <c:axId val="486727072"/>
      </c:barChart>
      <c:catAx>
        <c:axId val="486724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486727072"/>
        <c:crosses val="autoZero"/>
        <c:auto val="1"/>
        <c:lblAlgn val="ctr"/>
        <c:lblOffset val="100"/>
        <c:noMultiLvlLbl val="0"/>
      </c:catAx>
      <c:valAx>
        <c:axId val="4867270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486724448"/>
        <c:crosses val="autoZero"/>
        <c:crossBetween val="between"/>
      </c:valAx>
      <c:spPr>
        <a:noFill/>
        <a:ln>
          <a:noFill/>
        </a:ln>
        <a:effectLst/>
      </c:spPr>
    </c:plotArea>
    <c:legend>
      <c:legendPos val="b"/>
      <c:layout>
        <c:manualLayout>
          <c:xMode val="edge"/>
          <c:yMode val="edge"/>
          <c:x val="7.0794604667881372E-5"/>
          <c:y val="0.85411435869267549"/>
          <c:w val="0.1619816705237174"/>
          <c:h val="5.61101037144399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it-CH" sz="1200" b="1"/>
              <a:t>Disturbi fisici e stati d’animo negativi (in %), in Ticino, nel 2017</a:t>
            </a:r>
          </a:p>
        </c:rich>
      </c:tx>
      <c:layout>
        <c:manualLayout>
          <c:xMode val="edge"/>
          <c:yMode val="edge"/>
          <c:x val="1.0753827570056283E-3"/>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27130435839983047"/>
          <c:y val="0.11213907785336356"/>
          <c:w val="0.70253230111064624"/>
          <c:h val="0.68506912826372901"/>
        </c:manualLayout>
      </c:layout>
      <c:barChart>
        <c:barDir val="bar"/>
        <c:grouping val="clustered"/>
        <c:varyColors val="0"/>
        <c:ser>
          <c:idx val="0"/>
          <c:order val="0"/>
          <c:tx>
            <c:strRef>
              <c:f>'C2.3'!$D$3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'C2.3'!$A$5:$C$12</c:f>
              <c:multiLvlStrCache>
                <c:ptCount val="8"/>
                <c:lvl>
                  <c:pt idx="0">
                    <c:v>Sensazione di debolezza</c:v>
                  </c:pt>
                  <c:pt idx="1">
                    <c:v>Mal di schiena</c:v>
                  </c:pt>
                  <c:pt idx="2">
                    <c:v>Insonnia e difficoltà ad addormentarsi</c:v>
                  </c:pt>
                  <c:pt idx="3">
                    <c:v>Mal di testa</c:v>
                  </c:pt>
                  <c:pt idx="4">
                    <c:v>Dolori alle spalle, alla nuca, alle braccia</c:v>
                  </c:pt>
                  <c:pt idx="5">
                    <c:v>Sempre o spesso stanche</c:v>
                  </c:pt>
                  <c:pt idx="6">
                    <c:v>Sempre o spesso molto nervose</c:v>
                  </c:pt>
                  <c:pt idx="7">
                    <c:v>Raramente o mai calme e serene</c:v>
                  </c:pt>
                </c:lvl>
                <c:lvl>
                  <c:pt idx="0">
                    <c:v>Hanno avuto un po’ o molto</c:v>
                  </c:pt>
                  <c:pt idx="5">
                    <c:v>Si sono sentite</c:v>
                  </c:pt>
                </c:lvl>
                <c:lvl>
                  <c:pt idx="0">
                    <c:v>Persone che nelle quattro settimane precedenti l’indagine</c:v>
                  </c:pt>
                </c:lvl>
              </c:multiLvlStrCache>
            </c:multiLvlStrRef>
          </c:cat>
          <c:val>
            <c:numRef>
              <c:f>'C2.3'!$D$5:$D$12</c:f>
              <c:numCache>
                <c:formatCode>0.0</c:formatCode>
                <c:ptCount val="8"/>
                <c:pt idx="0">
                  <c:v>46.850135143052277</c:v>
                </c:pt>
                <c:pt idx="1">
                  <c:v>36.026495483865482</c:v>
                </c:pt>
                <c:pt idx="2">
                  <c:v>36.092963999964816</c:v>
                </c:pt>
                <c:pt idx="3">
                  <c:v>22.58907122762626</c:v>
                </c:pt>
                <c:pt idx="4">
                  <c:v>29.99439065566245</c:v>
                </c:pt>
                <c:pt idx="5">
                  <c:v>19.80358728291846</c:v>
                </c:pt>
                <c:pt idx="6">
                  <c:v>11.042563867074142</c:v>
                </c:pt>
                <c:pt idx="7">
                  <c:v>7.6285795776751346</c:v>
                </c:pt>
              </c:numCache>
            </c:numRef>
          </c:val>
          <c:extLst>
            <c:ext xmlns:c16="http://schemas.microsoft.com/office/drawing/2014/chart" uri="{C3380CC4-5D6E-409C-BE32-E72D297353CC}">
              <c16:uniqueId val="{00000000-7067-4A37-83D7-666FD42ED4E0}"/>
            </c:ext>
          </c:extLst>
        </c:ser>
        <c:ser>
          <c:idx val="1"/>
          <c:order val="1"/>
          <c:tx>
            <c:strRef>
              <c:f>'C2.3'!$E$3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'C2.3'!$A$5:$C$12</c:f>
              <c:multiLvlStrCache>
                <c:ptCount val="8"/>
                <c:lvl>
                  <c:pt idx="0">
                    <c:v>Sensazione di debolezza</c:v>
                  </c:pt>
                  <c:pt idx="1">
                    <c:v>Mal di schiena</c:v>
                  </c:pt>
                  <c:pt idx="2">
                    <c:v>Insonnia e difficoltà ad addormentarsi</c:v>
                  </c:pt>
                  <c:pt idx="3">
                    <c:v>Mal di testa</c:v>
                  </c:pt>
                  <c:pt idx="4">
                    <c:v>Dolori alle spalle, alla nuca, alle braccia</c:v>
                  </c:pt>
                  <c:pt idx="5">
                    <c:v>Sempre o spesso stanche</c:v>
                  </c:pt>
                  <c:pt idx="6">
                    <c:v>Sempre o spesso molto nervose</c:v>
                  </c:pt>
                  <c:pt idx="7">
                    <c:v>Raramente o mai calme e serene</c:v>
                  </c:pt>
                </c:lvl>
                <c:lvl>
                  <c:pt idx="0">
                    <c:v>Hanno avuto un po’ o molto</c:v>
                  </c:pt>
                  <c:pt idx="5">
                    <c:v>Si sono sentite</c:v>
                  </c:pt>
                </c:lvl>
                <c:lvl>
                  <c:pt idx="0">
                    <c:v>Persone che nelle quattro settimane precedenti l’indagine</c:v>
                  </c:pt>
                </c:lvl>
              </c:multiLvlStrCache>
            </c:multiLvlStrRef>
          </c:cat>
          <c:val>
            <c:numRef>
              <c:f>'C2.3'!$E$5:$E$12</c:f>
              <c:numCache>
                <c:formatCode>0.0</c:formatCode>
                <c:ptCount val="8"/>
                <c:pt idx="0">
                  <c:v>61.553436252666479</c:v>
                </c:pt>
                <c:pt idx="1">
                  <c:v>45.586736309756546</c:v>
                </c:pt>
                <c:pt idx="2">
                  <c:v>44.611776986705195</c:v>
                </c:pt>
                <c:pt idx="3">
                  <c:v>35.302582459458911</c:v>
                </c:pt>
                <c:pt idx="4">
                  <c:v>38.222088238329249</c:v>
                </c:pt>
                <c:pt idx="5">
                  <c:v>30.080102013943979</c:v>
                </c:pt>
                <c:pt idx="6">
                  <c:v>15.277480407272904</c:v>
                </c:pt>
                <c:pt idx="7">
                  <c:v>8.6075102414362679</c:v>
                </c:pt>
              </c:numCache>
            </c:numRef>
          </c:val>
          <c:extLst>
            <c:ext xmlns:c16="http://schemas.microsoft.com/office/drawing/2014/chart" uri="{C3380CC4-5D6E-409C-BE32-E72D297353CC}">
              <c16:uniqueId val="{00000001-7067-4A37-83D7-666FD42ED4E0}"/>
            </c:ext>
          </c:extLst>
        </c:ser>
        <c:dLbls>
          <c:showLegendKey val="0"/>
          <c:showVal val="0"/>
          <c:showCatName val="0"/>
          <c:showSerName val="0"/>
          <c:showPercent val="0"/>
          <c:showBubbleSize val="0"/>
        </c:dLbls>
        <c:gapWidth val="182"/>
        <c:axId val="799193960"/>
        <c:axId val="799192320"/>
      </c:barChart>
      <c:catAx>
        <c:axId val="799193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99192320"/>
        <c:crosses val="autoZero"/>
        <c:auto val="1"/>
        <c:lblAlgn val="ctr"/>
        <c:lblOffset val="100"/>
        <c:noMultiLvlLbl val="0"/>
      </c:catAx>
      <c:valAx>
        <c:axId val="7991923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99193960"/>
        <c:crosses val="autoZero"/>
        <c:crossBetween val="between"/>
      </c:valAx>
      <c:spPr>
        <a:noFill/>
        <a:ln>
          <a:noFill/>
        </a:ln>
        <a:effectLst/>
      </c:spPr>
    </c:plotArea>
    <c:legend>
      <c:legendPos val="b"/>
      <c:layout>
        <c:manualLayout>
          <c:xMode val="edge"/>
          <c:yMode val="edge"/>
          <c:x val="3.9573651179053226E-4"/>
          <c:y val="0.86129971848757003"/>
          <c:w val="0.11675410507417806"/>
          <c:h val="5.1020765261485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it-CH" sz="1100" b="1"/>
              <a:t>Decessi (in %), secondo la causa di morte, in Ticino, 2013-2022</a:t>
            </a:r>
          </a:p>
        </c:rich>
      </c:tx>
      <c:layout>
        <c:manualLayout>
          <c:xMode val="edge"/>
          <c:yMode val="edge"/>
          <c:x val="1.4656743838671428E-4"/>
          <c:y val="3.1670617596993135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32272094802368145"/>
          <c:y val="9.8985143737222656E-2"/>
          <c:w val="0.63888762324011539"/>
          <c:h val="0.75673449498831191"/>
        </c:manualLayout>
      </c:layout>
      <c:barChart>
        <c:barDir val="bar"/>
        <c:grouping val="clustered"/>
        <c:varyColors val="0"/>
        <c:ser>
          <c:idx val="0"/>
          <c:order val="0"/>
          <c:tx>
            <c:strRef>
              <c:f>'C2.4'!$B$3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'C2.4'!$A$6:$A$15</c:f>
              <c:strCache>
                <c:ptCount val="10"/>
                <c:pt idx="0">
                  <c:v>Altre cause</c:v>
                </c:pt>
                <c:pt idx="1">
                  <c:v>Diabete</c:v>
                </c:pt>
                <c:pt idx="2">
                  <c:v>Malattie del fegato</c:v>
                </c:pt>
                <c:pt idx="3">
                  <c:v>Lesioni autoinflitte</c:v>
                </c:pt>
                <c:pt idx="4">
                  <c:v>Problemi mentali e del comportamento</c:v>
                </c:pt>
                <c:pt idx="5">
                  <c:v>Malattie del sistema nervoso</c:v>
                </c:pt>
                <c:pt idx="6">
                  <c:v>Malattie dell’apparato respiratorio</c:v>
                </c:pt>
                <c:pt idx="7">
                  <c:v>Malattie dell’apparato circolatorio</c:v>
                </c:pt>
                <c:pt idx="8">
                  <c:v>Tumori</c:v>
                </c:pt>
                <c:pt idx="9">
                  <c:v>COVID-19</c:v>
                </c:pt>
              </c:strCache>
            </c:strRef>
          </c:cat>
          <c:val>
            <c:numRef>
              <c:f>'C2.4'!$B$6:$B$15</c:f>
              <c:numCache>
                <c:formatCode>0.0</c:formatCode>
                <c:ptCount val="10"/>
                <c:pt idx="0">
                  <c:v>14.577092230224997</c:v>
                </c:pt>
                <c:pt idx="1">
                  <c:v>1.1218050863662439</c:v>
                </c:pt>
                <c:pt idx="2">
                  <c:v>1.3895085728854613</c:v>
                </c:pt>
                <c:pt idx="3">
                  <c:v>1.3576391102046019</c:v>
                </c:pt>
                <c:pt idx="4">
                  <c:v>4.3852380648862255</c:v>
                </c:pt>
                <c:pt idx="5">
                  <c:v>5.0927401364013001</c:v>
                </c:pt>
                <c:pt idx="6">
                  <c:v>7.9418701000701128</c:v>
                </c:pt>
                <c:pt idx="7">
                  <c:v>26.63012301612595</c:v>
                </c:pt>
                <c:pt idx="8">
                  <c:v>33.010389444833962</c:v>
                </c:pt>
                <c:pt idx="9">
                  <c:v>4.4935942380011475</c:v>
                </c:pt>
              </c:numCache>
            </c:numRef>
          </c:val>
          <c:extLst>
            <c:ext xmlns:c16="http://schemas.microsoft.com/office/drawing/2014/chart" uri="{C3380CC4-5D6E-409C-BE32-E72D297353CC}">
              <c16:uniqueId val="{00000000-F5C0-45D4-A745-F2C0AB81947E}"/>
            </c:ext>
          </c:extLst>
        </c:ser>
        <c:ser>
          <c:idx val="1"/>
          <c:order val="1"/>
          <c:tx>
            <c:strRef>
              <c:f>'C2.4'!$C$3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'C2.4'!$A$6:$A$15</c:f>
              <c:strCache>
                <c:ptCount val="10"/>
                <c:pt idx="0">
                  <c:v>Altre cause</c:v>
                </c:pt>
                <c:pt idx="1">
                  <c:v>Diabete</c:v>
                </c:pt>
                <c:pt idx="2">
                  <c:v>Malattie del fegato</c:v>
                </c:pt>
                <c:pt idx="3">
                  <c:v>Lesioni autoinflitte</c:v>
                </c:pt>
                <c:pt idx="4">
                  <c:v>Problemi mentali e del comportamento</c:v>
                </c:pt>
                <c:pt idx="5">
                  <c:v>Malattie del sistema nervoso</c:v>
                </c:pt>
                <c:pt idx="6">
                  <c:v>Malattie dell’apparato respiratorio</c:v>
                </c:pt>
                <c:pt idx="7">
                  <c:v>Malattie dell’apparato circolatorio</c:v>
                </c:pt>
                <c:pt idx="8">
                  <c:v>Tumori</c:v>
                </c:pt>
                <c:pt idx="9">
                  <c:v>COVID-19</c:v>
                </c:pt>
              </c:strCache>
            </c:strRef>
          </c:cat>
          <c:val>
            <c:numRef>
              <c:f>'C2.4'!$C$6:$C$15</c:f>
              <c:numCache>
                <c:formatCode>0.0</c:formatCode>
                <c:ptCount val="10"/>
                <c:pt idx="0">
                  <c:v>14.956254433672264</c:v>
                </c:pt>
                <c:pt idx="1">
                  <c:v>1.0759044691416411</c:v>
                </c:pt>
                <c:pt idx="2">
                  <c:v>0.69756443603688822</c:v>
                </c:pt>
                <c:pt idx="3">
                  <c:v>0.51430598250177351</c:v>
                </c:pt>
                <c:pt idx="4">
                  <c:v>9.1451879877039488</c:v>
                </c:pt>
                <c:pt idx="5">
                  <c:v>6.810120595885552</c:v>
                </c:pt>
                <c:pt idx="6">
                  <c:v>8.2407188460628991</c:v>
                </c:pt>
                <c:pt idx="7">
                  <c:v>30.213998581224878</c:v>
                </c:pt>
                <c:pt idx="8">
                  <c:v>24.988176873965475</c:v>
                </c:pt>
                <c:pt idx="9">
                  <c:v>3.3577677938046819</c:v>
                </c:pt>
              </c:numCache>
            </c:numRef>
          </c:val>
          <c:extLst>
            <c:ext xmlns:c16="http://schemas.microsoft.com/office/drawing/2014/chart" uri="{C3380CC4-5D6E-409C-BE32-E72D297353CC}">
              <c16:uniqueId val="{00000001-F5C0-45D4-A745-F2C0AB81947E}"/>
            </c:ext>
          </c:extLst>
        </c:ser>
        <c:dLbls>
          <c:showLegendKey val="0"/>
          <c:showVal val="0"/>
          <c:showCatName val="0"/>
          <c:showSerName val="0"/>
          <c:showPercent val="0"/>
          <c:showBubbleSize val="0"/>
        </c:dLbls>
        <c:gapWidth val="182"/>
        <c:axId val="737088640"/>
        <c:axId val="737092904"/>
      </c:barChart>
      <c:catAx>
        <c:axId val="73708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37092904"/>
        <c:crosses val="autoZero"/>
        <c:auto val="1"/>
        <c:lblAlgn val="ctr"/>
        <c:lblOffset val="100"/>
        <c:noMultiLvlLbl val="0"/>
      </c:catAx>
      <c:valAx>
        <c:axId val="7370929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737088640"/>
        <c:crosses val="autoZero"/>
        <c:crossBetween val="between"/>
      </c:valAx>
      <c:spPr>
        <a:noFill/>
        <a:ln>
          <a:noFill/>
        </a:ln>
        <a:effectLst/>
      </c:spPr>
    </c:plotArea>
    <c:legend>
      <c:legendPos val="b"/>
      <c:layout>
        <c:manualLayout>
          <c:xMode val="edge"/>
          <c:yMode val="edge"/>
          <c:x val="1.5923277681252322E-3"/>
          <c:y val="0.85641692295388272"/>
          <c:w val="0.17132204148049682"/>
          <c:h val="5.34445412573384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it-CH" sz="1100" b="1"/>
              <a:t>Persone</a:t>
            </a:r>
            <a:r>
              <a:rPr lang="it-CH" sz="1100" b="1" baseline="0"/>
              <a:t> o</a:t>
            </a:r>
            <a:r>
              <a:rPr lang="it-CH" sz="1100" b="1"/>
              <a:t>ccupate* esposti a rischi fisici sul posto di lavoro (in %)**, in Ticino, nel 2017</a:t>
            </a:r>
          </a:p>
        </c:rich>
      </c:tx>
      <c:layout>
        <c:manualLayout>
          <c:xMode val="edge"/>
          <c:yMode val="edge"/>
          <c:x val="1.5683543242598426E-3"/>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it-CH"/>
        </a:p>
      </c:txPr>
    </c:title>
    <c:autoTitleDeleted val="0"/>
    <c:plotArea>
      <c:layout>
        <c:manualLayout>
          <c:layoutTarget val="inner"/>
          <c:xMode val="edge"/>
          <c:yMode val="edge"/>
          <c:x val="0.36887577858737808"/>
          <c:y val="0.12271298593879239"/>
          <c:w val="0.59336310573118656"/>
          <c:h val="0.67853304937379122"/>
        </c:manualLayout>
      </c:layout>
      <c:barChart>
        <c:barDir val="bar"/>
        <c:grouping val="clustered"/>
        <c:varyColors val="0"/>
        <c:ser>
          <c:idx val="0"/>
          <c:order val="0"/>
          <c:tx>
            <c:strRef>
              <c:f>'C2.5'!$B$3</c:f>
              <c:strCache>
                <c:ptCount val="1"/>
                <c:pt idx="0">
                  <c:v>Uomini</c:v>
                </c:pt>
              </c:strCache>
            </c:strRef>
          </c:tx>
          <c:spPr>
            <a:solidFill>
              <a:srgbClr val="F6CA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'C2.5'!$A$5:$A$15</c:f>
              <c:strCache>
                <c:ptCount val="11"/>
                <c:pt idx="0">
                  <c:v>Sollevamento o spostamento di persone</c:v>
                </c:pt>
                <c:pt idx="1">
                  <c:v>Fumo passivo</c:v>
                </c:pt>
                <c:pt idx="2">
                  <c:v>Vibrazioni di macchine</c:v>
                </c:pt>
                <c:pt idx="3">
                  <c:v>Prodotti nocivi o tossici</c:v>
                </c:pt>
                <c:pt idx="4">
                  <c:v>Rumori forti</c:v>
                </c:pt>
                <c:pt idx="5">
                  <c:v>Basse temperature</c:v>
                </c:pt>
                <c:pt idx="6">
                  <c:v>Sollevamento o spostamento di carichi pesanti</c:v>
                </c:pt>
                <c:pt idx="7">
                  <c:v>Alte temperature</c:v>
                </c:pt>
                <c:pt idx="8">
                  <c:v>Posizione dolorosa o faticosa</c:v>
                </c:pt>
                <c:pt idx="9">
                  <c:v>Movimenti ripetitivi</c:v>
                </c:pt>
                <c:pt idx="10">
                  <c:v>Stare in piedi</c:v>
                </c:pt>
              </c:strCache>
            </c:strRef>
          </c:cat>
          <c:val>
            <c:numRef>
              <c:f>'C2.5'!$B$5:$B$15</c:f>
              <c:numCache>
                <c:formatCode>0.0</c:formatCode>
                <c:ptCount val="11"/>
                <c:pt idx="0">
                  <c:v>10.188694385080039</c:v>
                </c:pt>
                <c:pt idx="1">
                  <c:v>15.648384026865845</c:v>
                </c:pt>
                <c:pt idx="2">
                  <c:v>26.103200457895657</c:v>
                </c:pt>
                <c:pt idx="3">
                  <c:v>22.583865308113786</c:v>
                </c:pt>
                <c:pt idx="4">
                  <c:v>25.6464655454695</c:v>
                </c:pt>
                <c:pt idx="5">
                  <c:v>28.072813583237405</c:v>
                </c:pt>
                <c:pt idx="6">
                  <c:v>35.585680903722491</c:v>
                </c:pt>
                <c:pt idx="7">
                  <c:v>31.511296035352636</c:v>
                </c:pt>
                <c:pt idx="8">
                  <c:v>51.843268258202983</c:v>
                </c:pt>
                <c:pt idx="9">
                  <c:v>72.760015470649591</c:v>
                </c:pt>
                <c:pt idx="10">
                  <c:v>75.291310390100108</c:v>
                </c:pt>
              </c:numCache>
            </c:numRef>
          </c:val>
          <c:extLst>
            <c:ext xmlns:c16="http://schemas.microsoft.com/office/drawing/2014/chart" uri="{C3380CC4-5D6E-409C-BE32-E72D297353CC}">
              <c16:uniqueId val="{00000000-C1F8-4B36-8F52-2AC846D8CE4F}"/>
            </c:ext>
          </c:extLst>
        </c:ser>
        <c:ser>
          <c:idx val="1"/>
          <c:order val="1"/>
          <c:tx>
            <c:strRef>
              <c:f>'C2.5'!$C$3</c:f>
              <c:strCache>
                <c:ptCount val="1"/>
                <c:pt idx="0">
                  <c:v>Donne</c:v>
                </c:pt>
              </c:strCache>
            </c:strRef>
          </c:tx>
          <c:spPr>
            <a:solidFill>
              <a:srgbClr val="6E8C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'C2.5'!$A$5:$A$15</c:f>
              <c:strCache>
                <c:ptCount val="11"/>
                <c:pt idx="0">
                  <c:v>Sollevamento o spostamento di persone</c:v>
                </c:pt>
                <c:pt idx="1">
                  <c:v>Fumo passivo</c:v>
                </c:pt>
                <c:pt idx="2">
                  <c:v>Vibrazioni di macchine</c:v>
                </c:pt>
                <c:pt idx="3">
                  <c:v>Prodotti nocivi o tossici</c:v>
                </c:pt>
                <c:pt idx="4">
                  <c:v>Rumori forti</c:v>
                </c:pt>
                <c:pt idx="5">
                  <c:v>Basse temperature</c:v>
                </c:pt>
                <c:pt idx="6">
                  <c:v>Sollevamento o spostamento di carichi pesanti</c:v>
                </c:pt>
                <c:pt idx="7">
                  <c:v>Alte temperature</c:v>
                </c:pt>
                <c:pt idx="8">
                  <c:v>Posizione dolorosa o faticosa</c:v>
                </c:pt>
                <c:pt idx="9">
                  <c:v>Movimenti ripetitivi</c:v>
                </c:pt>
                <c:pt idx="10">
                  <c:v>Stare in piedi</c:v>
                </c:pt>
              </c:strCache>
            </c:strRef>
          </c:cat>
          <c:val>
            <c:numRef>
              <c:f>'C2.5'!$C$5:$C$15</c:f>
              <c:numCache>
                <c:formatCode>0.0</c:formatCode>
                <c:ptCount val="11"/>
                <c:pt idx="0">
                  <c:v>18.273754748929942</c:v>
                </c:pt>
                <c:pt idx="1">
                  <c:v>8.4181665826815966</c:v>
                </c:pt>
                <c:pt idx="2">
                  <c:v>14.757030581475316</c:v>
                </c:pt>
                <c:pt idx="3">
                  <c:v>18.591883967132137</c:v>
                </c:pt>
                <c:pt idx="4">
                  <c:v>21.513104848843355</c:v>
                </c:pt>
                <c:pt idx="5">
                  <c:v>16.942207017573892</c:v>
                </c:pt>
                <c:pt idx="6">
                  <c:v>26.028323701256159</c:v>
                </c:pt>
                <c:pt idx="7">
                  <c:v>21.042337416080414</c:v>
                </c:pt>
                <c:pt idx="8">
                  <c:v>49.827733889178333</c:v>
                </c:pt>
                <c:pt idx="9">
                  <c:v>71.888840776607864</c:v>
                </c:pt>
                <c:pt idx="10">
                  <c:v>68.819495103561835</c:v>
                </c:pt>
              </c:numCache>
            </c:numRef>
          </c:val>
          <c:extLst>
            <c:ext xmlns:c16="http://schemas.microsoft.com/office/drawing/2014/chart" uri="{C3380CC4-5D6E-409C-BE32-E72D297353CC}">
              <c16:uniqueId val="{00000001-C1F8-4B36-8F52-2AC846D8CE4F}"/>
            </c:ext>
          </c:extLst>
        </c:ser>
        <c:dLbls>
          <c:showLegendKey val="0"/>
          <c:showVal val="0"/>
          <c:showCatName val="0"/>
          <c:showSerName val="0"/>
          <c:showPercent val="0"/>
          <c:showBubbleSize val="0"/>
        </c:dLbls>
        <c:gapWidth val="182"/>
        <c:axId val="588118704"/>
        <c:axId val="588119032"/>
      </c:barChart>
      <c:catAx>
        <c:axId val="588118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588119032"/>
        <c:crosses val="autoZero"/>
        <c:auto val="1"/>
        <c:lblAlgn val="ctr"/>
        <c:lblOffset val="100"/>
        <c:noMultiLvlLbl val="0"/>
      </c:catAx>
      <c:valAx>
        <c:axId val="5881190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crossAx val="588118704"/>
        <c:crosses val="autoZero"/>
        <c:crossBetween val="between"/>
      </c:valAx>
      <c:spPr>
        <a:noFill/>
        <a:ln>
          <a:noFill/>
        </a:ln>
        <a:effectLst/>
      </c:spPr>
    </c:plotArea>
    <c:legend>
      <c:legendPos val="b"/>
      <c:layout>
        <c:manualLayout>
          <c:xMode val="edge"/>
          <c:yMode val="edge"/>
          <c:x val="1.8150193912327979E-3"/>
          <c:y val="0.86476387722006209"/>
          <c:w val="0.16850926470012145"/>
          <c:h val="5.58316562786971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noFill/>
      <a:round/>
    </a:ln>
    <a:effectLst/>
  </c:spPr>
  <c:txPr>
    <a:bodyPr/>
    <a:lstStyle/>
    <a:p>
      <a:pPr>
        <a:defRPr/>
      </a:pPr>
      <a:endParaRPr lang="it-CH"/>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0.xml"/><Relationship Id="rId1" Type="http://schemas.openxmlformats.org/officeDocument/2006/relationships/chart" Target="../charts/chart1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1" Type="http://schemas.openxmlformats.org/officeDocument/2006/relationships/image" Target="../media/image7.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chart" Target="../charts/chart23.xml"/></Relationships>
</file>

<file path=xl/drawings/_rels/drawing4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8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1.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95.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xdr:from>
      <xdr:col>5</xdr:col>
      <xdr:colOff>80962</xdr:colOff>
      <xdr:row>1</xdr:row>
      <xdr:rowOff>152397</xdr:rowOff>
    </xdr:from>
    <xdr:to>
      <xdr:col>15</xdr:col>
      <xdr:colOff>457200</xdr:colOff>
      <xdr:row>40</xdr:row>
      <xdr:rowOff>133349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0.9055</cdr:y>
    </cdr:from>
    <cdr:to>
      <cdr:x>0.27512</cdr:x>
      <cdr:y>0.97475</cdr:y>
    </cdr:to>
    <cdr:sp macro="" textlink="">
      <cdr:nvSpPr>
        <cdr:cNvPr id="2" name="CasellaDiTesto 1"/>
        <cdr:cNvSpPr txBox="1"/>
      </cdr:nvSpPr>
      <cdr:spPr>
        <a:xfrm xmlns:a="http://schemas.openxmlformats.org/drawingml/2006/main">
          <a:off x="0" y="3303330"/>
          <a:ext cx="1695450" cy="252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a:t>Fonte: ISS, UST, Neuchâtel</a:t>
          </a:r>
          <a:endParaRPr lang="it-CH" sz="1100"/>
        </a:p>
      </cdr:txBody>
    </cdr:sp>
  </cdr:relSizeAnchor>
</c:userShapes>
</file>

<file path=xl/drawings/drawing100.xml><?xml version="1.0" encoding="utf-8"?>
<c:userShapes xmlns:c="http://schemas.openxmlformats.org/drawingml/2006/chart">
  <cdr:relSizeAnchor xmlns:cdr="http://schemas.openxmlformats.org/drawingml/2006/chartDrawing">
    <cdr:from>
      <cdr:x>0.01153</cdr:x>
      <cdr:y>0.91362</cdr:y>
    </cdr:from>
    <cdr:to>
      <cdr:x>0.21338</cdr:x>
      <cdr:y>1</cdr:y>
    </cdr:to>
    <cdr:sp macro="" textlink="">
      <cdr:nvSpPr>
        <cdr:cNvPr id="2" name="CasellaDiTesto 1"/>
        <cdr:cNvSpPr txBox="1"/>
      </cdr:nvSpPr>
      <cdr:spPr>
        <a:xfrm xmlns:a="http://schemas.openxmlformats.org/drawingml/2006/main">
          <a:off x="95217" y="2715097"/>
          <a:ext cx="1666912" cy="256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POL, Bellinzona</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12</xdr:row>
      <xdr:rowOff>4760</xdr:rowOff>
    </xdr:from>
    <xdr:to>
      <xdr:col>6</xdr:col>
      <xdr:colOff>555625</xdr:colOff>
      <xdr:row>33</xdr:row>
      <xdr:rowOff>104775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0.01528</cdr:x>
      <cdr:y>0.87275</cdr:y>
    </cdr:from>
    <cdr:to>
      <cdr:x>0.23599</cdr:x>
      <cdr:y>0.94744</cdr:y>
    </cdr:to>
    <cdr:sp macro="" textlink="">
      <cdr:nvSpPr>
        <cdr:cNvPr id="2" name="CasellaDiTesto 1"/>
        <cdr:cNvSpPr txBox="1"/>
      </cdr:nvSpPr>
      <cdr:spPr>
        <a:xfrm xmlns:a="http://schemas.openxmlformats.org/drawingml/2006/main">
          <a:off x="85725" y="3005139"/>
          <a:ext cx="12382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CH" sz="1100"/>
        </a:p>
      </cdr:txBody>
    </cdr:sp>
  </cdr:relSizeAnchor>
  <cdr:relSizeAnchor xmlns:cdr="http://schemas.openxmlformats.org/drawingml/2006/chartDrawing">
    <cdr:from>
      <cdr:x>0.01528</cdr:x>
      <cdr:y>0.88382</cdr:y>
    </cdr:from>
    <cdr:to>
      <cdr:x>0.2292</cdr:x>
      <cdr:y>0.96127</cdr:y>
    </cdr:to>
    <cdr:sp macro="" textlink="">
      <cdr:nvSpPr>
        <cdr:cNvPr id="3" name="CasellaDiTesto 2"/>
        <cdr:cNvSpPr txBox="1"/>
      </cdr:nvSpPr>
      <cdr:spPr>
        <a:xfrm xmlns:a="http://schemas.openxmlformats.org/drawingml/2006/main">
          <a:off x="85725" y="3043239"/>
          <a:ext cx="12001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CH" sz="1100"/>
        </a:p>
      </cdr:txBody>
    </cdr:sp>
  </cdr:relSizeAnchor>
  <cdr:relSizeAnchor xmlns:cdr="http://schemas.openxmlformats.org/drawingml/2006/chartDrawing">
    <cdr:from>
      <cdr:x>0.01188</cdr:x>
      <cdr:y>0.91095</cdr:y>
    </cdr:from>
    <cdr:to>
      <cdr:x>0.4635</cdr:x>
      <cdr:y>0.99117</cdr:y>
    </cdr:to>
    <cdr:sp macro="" textlink="">
      <cdr:nvSpPr>
        <cdr:cNvPr id="4" name="CasellaDiTesto 3"/>
        <cdr:cNvSpPr txBox="1"/>
      </cdr:nvSpPr>
      <cdr:spPr>
        <a:xfrm xmlns:a="http://schemas.openxmlformats.org/drawingml/2006/main">
          <a:off x="67668" y="2694138"/>
          <a:ext cx="2572405" cy="237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SCP, UST, Neuchâtel</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1</xdr:colOff>
      <xdr:row>12</xdr:row>
      <xdr:rowOff>4761</xdr:rowOff>
    </xdr:from>
    <xdr:to>
      <xdr:col>9</xdr:col>
      <xdr:colOff>485775</xdr:colOff>
      <xdr:row>31</xdr:row>
      <xdr:rowOff>66675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0.90711</cdr:y>
    </cdr:from>
    <cdr:to>
      <cdr:x>0.45417</cdr:x>
      <cdr:y>1</cdr:y>
    </cdr:to>
    <cdr:sp macro="" textlink="">
      <cdr:nvSpPr>
        <cdr:cNvPr id="2" name="CasellaDiTesto 1"/>
        <cdr:cNvSpPr txBox="1"/>
      </cdr:nvSpPr>
      <cdr:spPr>
        <a:xfrm xmlns:a="http://schemas.openxmlformats.org/drawingml/2006/main">
          <a:off x="0" y="2976565"/>
          <a:ext cx="2076450" cy="304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SCP, UST, Neuchâtel</a:t>
          </a: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20</xdr:row>
      <xdr:rowOff>142874</xdr:rowOff>
    </xdr:from>
    <xdr:to>
      <xdr:col>7</xdr:col>
      <xdr:colOff>600074</xdr:colOff>
      <xdr:row>41</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0.92494</cdr:y>
    </cdr:from>
    <cdr:to>
      <cdr:x>0.56628</cdr:x>
      <cdr:y>0.994</cdr:y>
    </cdr:to>
    <cdr:sp macro="" textlink="">
      <cdr:nvSpPr>
        <cdr:cNvPr id="2" name="CasellaDiTesto 1"/>
        <cdr:cNvSpPr txBox="1"/>
      </cdr:nvSpPr>
      <cdr:spPr>
        <a:xfrm xmlns:a="http://schemas.openxmlformats.org/drawingml/2006/main">
          <a:off x="0" y="3656188"/>
          <a:ext cx="3295650" cy="272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Statistica dell'aiuto alle vittime, UST, Neuchâtel</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11</xdr:row>
      <xdr:rowOff>171449</xdr:rowOff>
    </xdr:from>
    <xdr:to>
      <xdr:col>4</xdr:col>
      <xdr:colOff>609599</xdr:colOff>
      <xdr:row>31</xdr:row>
      <xdr:rowOff>180975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0.92851</cdr:y>
    </cdr:from>
    <cdr:to>
      <cdr:x>0.25538</cdr:x>
      <cdr:y>0.99466</cdr:y>
    </cdr:to>
    <cdr:sp macro="" textlink="">
      <cdr:nvSpPr>
        <cdr:cNvPr id="2" name="CasellaDiTesto 1"/>
        <cdr:cNvSpPr txBox="1"/>
      </cdr:nvSpPr>
      <cdr:spPr>
        <a:xfrm xmlns:a="http://schemas.openxmlformats.org/drawingml/2006/main">
          <a:off x="0" y="3546475"/>
          <a:ext cx="1695450" cy="2526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ISS, UST, Neuchâtel</a:t>
          </a:r>
          <a:endParaRPr lang="it-CH" sz="1100"/>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14</xdr:row>
      <xdr:rowOff>180974</xdr:rowOff>
    </xdr:from>
    <xdr:to>
      <xdr:col>4</xdr:col>
      <xdr:colOff>609599</xdr:colOff>
      <xdr:row>36</xdr:row>
      <xdr:rowOff>190499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0.93986</cdr:y>
    </cdr:from>
    <cdr:to>
      <cdr:x>0.18407</cdr:x>
      <cdr:y>1</cdr:y>
    </cdr:to>
    <cdr:sp macro="" textlink="">
      <cdr:nvSpPr>
        <cdr:cNvPr id="2" name="CasellaDiTesto 1"/>
        <cdr:cNvSpPr txBox="1"/>
      </cdr:nvSpPr>
      <cdr:spPr>
        <a:xfrm xmlns:a="http://schemas.openxmlformats.org/drawingml/2006/main">
          <a:off x="0" y="3947888"/>
          <a:ext cx="1695450" cy="2526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ISS, UST, Neuchâtel</a:t>
          </a:r>
          <a:endParaRPr lang="it-CH" sz="11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17</xdr:row>
      <xdr:rowOff>190499</xdr:rowOff>
    </xdr:from>
    <xdr:to>
      <xdr:col>5</xdr:col>
      <xdr:colOff>9524</xdr:colOff>
      <xdr:row>39</xdr:row>
      <xdr:rowOff>9525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0.9169</cdr:y>
    </cdr:from>
    <cdr:to>
      <cdr:x>0.62367</cdr:x>
      <cdr:y>0.97784</cdr:y>
    </cdr:to>
    <cdr:sp macro="" textlink="">
      <cdr:nvSpPr>
        <cdr:cNvPr id="2" name="CasellaDiTesto 1"/>
        <cdr:cNvSpPr txBox="1"/>
      </cdr:nvSpPr>
      <cdr:spPr>
        <a:xfrm xmlns:a="http://schemas.openxmlformats.org/drawingml/2006/main">
          <a:off x="0" y="3152776"/>
          <a:ext cx="39147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USS, DSS, Bellinzona; eCOD, UST, Neuchâtel</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17</xdr:row>
      <xdr:rowOff>104774</xdr:rowOff>
    </xdr:from>
    <xdr:to>
      <xdr:col>6</xdr:col>
      <xdr:colOff>0</xdr:colOff>
      <xdr:row>37</xdr:row>
      <xdr:rowOff>133349</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0.93418</cdr:y>
    </cdr:from>
    <cdr:to>
      <cdr:x>0.26567</cdr:x>
      <cdr:y>1</cdr:y>
    </cdr:to>
    <cdr:sp macro="" textlink="">
      <cdr:nvSpPr>
        <cdr:cNvPr id="2" name="CasellaDiTesto 1"/>
        <cdr:cNvSpPr txBox="1"/>
      </cdr:nvSpPr>
      <cdr:spPr>
        <a:xfrm xmlns:a="http://schemas.openxmlformats.org/drawingml/2006/main">
          <a:off x="0" y="3585938"/>
          <a:ext cx="1695450" cy="2526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ISS, UST, Neuchâtel</a:t>
          </a:r>
          <a:endParaRPr lang="it-CH"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17</xdr:row>
      <xdr:rowOff>19049</xdr:rowOff>
    </xdr:from>
    <xdr:to>
      <xdr:col>2</xdr:col>
      <xdr:colOff>609599</xdr:colOff>
      <xdr:row>43</xdr:row>
      <xdr:rowOff>133350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0.02428</cdr:x>
      <cdr:y>0.92375</cdr:y>
    </cdr:from>
    <cdr:to>
      <cdr:x>0.47756</cdr:x>
      <cdr:y>0.98475</cdr:y>
    </cdr:to>
    <cdr:sp macro="" textlink="">
      <cdr:nvSpPr>
        <cdr:cNvPr id="2" name="CasellaDiTesto 1"/>
        <cdr:cNvSpPr txBox="1"/>
      </cdr:nvSpPr>
      <cdr:spPr>
        <a:xfrm xmlns:a="http://schemas.openxmlformats.org/drawingml/2006/main">
          <a:off x="157157" y="3237929"/>
          <a:ext cx="2933736" cy="2138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BEVNAT, UST, Neuchâtel</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0.92527</cdr:y>
    </cdr:from>
    <cdr:to>
      <cdr:x>0.33219</cdr:x>
      <cdr:y>0.99209</cdr:y>
    </cdr:to>
    <cdr:sp macro="" textlink="">
      <cdr:nvSpPr>
        <cdr:cNvPr id="2" name="CasellaDiTesto 1"/>
        <cdr:cNvSpPr txBox="1"/>
      </cdr:nvSpPr>
      <cdr:spPr>
        <a:xfrm xmlns:a="http://schemas.openxmlformats.org/drawingml/2006/main">
          <a:off x="0" y="3498850"/>
          <a:ext cx="2059832" cy="2526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ISS, UST, Neuchâtel</a:t>
          </a:r>
          <a:endParaRPr lang="it-CH"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28575</xdr:colOff>
      <xdr:row>13</xdr:row>
      <xdr:rowOff>52386</xdr:rowOff>
    </xdr:from>
    <xdr:to>
      <xdr:col>6</xdr:col>
      <xdr:colOff>628650</xdr:colOff>
      <xdr:row>33</xdr:row>
      <xdr:rowOff>95249</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0.92254</cdr:y>
    </cdr:from>
    <cdr:to>
      <cdr:x>0.41006</cdr:x>
      <cdr:y>1</cdr:y>
    </cdr:to>
    <cdr:sp macro="" textlink="">
      <cdr:nvSpPr>
        <cdr:cNvPr id="2" name="CasellaDiTesto 1"/>
        <cdr:cNvSpPr txBox="1"/>
      </cdr:nvSpPr>
      <cdr:spPr>
        <a:xfrm xmlns:a="http://schemas.openxmlformats.org/drawingml/2006/main">
          <a:off x="0" y="3554420"/>
          <a:ext cx="2019309" cy="2984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it-CH" sz="1100"/>
            <a:t>Fonte: RS, UST, Neuchâtel</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16</xdr:row>
      <xdr:rowOff>165326</xdr:rowOff>
    </xdr:from>
    <xdr:to>
      <xdr:col>18</xdr:col>
      <xdr:colOff>495300</xdr:colOff>
      <xdr:row>43</xdr:row>
      <xdr:rowOff>39461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85724</xdr:rowOff>
    </xdr:from>
    <xdr:to>
      <xdr:col>8</xdr:col>
      <xdr:colOff>352426</xdr:colOff>
      <xdr:row>72</xdr:row>
      <xdr:rowOff>57149</xdr:rowOff>
    </xdr:to>
    <xdr:grpSp>
      <xdr:nvGrpSpPr>
        <xdr:cNvPr id="3" name="Gruppo 2"/>
        <xdr:cNvGrpSpPr/>
      </xdr:nvGrpSpPr>
      <xdr:grpSpPr>
        <a:xfrm>
          <a:off x="0" y="7686674"/>
          <a:ext cx="7524751" cy="3781425"/>
          <a:chOff x="0" y="7619999"/>
          <a:chExt cx="7524750" cy="3781425"/>
        </a:xfrm>
      </xdr:grpSpPr>
      <xdr:graphicFrame macro="">
        <xdr:nvGraphicFramePr>
          <xdr:cNvPr id="4" name="Grafico 3"/>
          <xdr:cNvGraphicFramePr/>
        </xdr:nvGraphicFramePr>
        <xdr:xfrm>
          <a:off x="2952750" y="7686675"/>
          <a:ext cx="4572000" cy="367665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afico 4"/>
          <xdr:cNvGraphicFramePr/>
        </xdr:nvGraphicFramePr>
        <xdr:xfrm>
          <a:off x="0" y="7619999"/>
          <a:ext cx="4572000" cy="37814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24.xml><?xml version="1.0" encoding="utf-8"?>
<c:userShapes xmlns:c="http://schemas.openxmlformats.org/drawingml/2006/chart">
  <cdr:relSizeAnchor xmlns:cdr="http://schemas.openxmlformats.org/drawingml/2006/chartDrawing">
    <cdr:from>
      <cdr:x>0</cdr:x>
      <cdr:y>0.94625</cdr:y>
    </cdr:from>
    <cdr:to>
      <cdr:x>1</cdr:x>
      <cdr:y>1</cdr:y>
    </cdr:to>
    <cdr:sp macro="" textlink="">
      <cdr:nvSpPr>
        <cdr:cNvPr id="2" name="CasellaDiTesto 1"/>
        <cdr:cNvSpPr txBox="1"/>
      </cdr:nvSpPr>
      <cdr:spPr>
        <a:xfrm xmlns:a="http://schemas.openxmlformats.org/drawingml/2006/main">
          <a:off x="0" y="4024313"/>
          <a:ext cx="13582650"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100"/>
            <a:t>Fonte: Ufficio dell'orientamento scolastico e professionale (UOSP), Bellinzona</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0.90135</cdr:y>
    </cdr:from>
    <cdr:to>
      <cdr:x>1</cdr:x>
      <cdr:y>0.98473</cdr:y>
    </cdr:to>
    <cdr:sp macro="" textlink="">
      <cdr:nvSpPr>
        <cdr:cNvPr id="2" name="CasellaDiTesto 1"/>
        <cdr:cNvSpPr txBox="1"/>
      </cdr:nvSpPr>
      <cdr:spPr>
        <a:xfrm xmlns:a="http://schemas.openxmlformats.org/drawingml/2006/main">
          <a:off x="0" y="3408374"/>
          <a:ext cx="4572000" cy="3153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100"/>
            <a:t>Fonte: Ufficio dell'orientamento scolastico e professionale (UOSP), Bellinzona</a:t>
          </a:r>
        </a:p>
      </cdr:txBody>
    </cdr:sp>
  </cdr:relSizeAnchor>
  <cdr:relSizeAnchor xmlns:cdr="http://schemas.openxmlformats.org/drawingml/2006/chartDrawing">
    <cdr:from>
      <cdr:x>0.01875</cdr:x>
      <cdr:y>0.03023</cdr:y>
    </cdr:from>
    <cdr:to>
      <cdr:x>1</cdr:x>
      <cdr:y>0.15617</cdr:y>
    </cdr:to>
    <cdr:sp macro="" textlink="">
      <cdr:nvSpPr>
        <cdr:cNvPr id="5" name="CasellaDiTesto 4"/>
        <cdr:cNvSpPr txBox="1"/>
      </cdr:nvSpPr>
      <cdr:spPr>
        <a:xfrm xmlns:a="http://schemas.openxmlformats.org/drawingml/2006/main">
          <a:off x="85725" y="114301"/>
          <a:ext cx="4486275"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it-CH" sz="1100" b="1" i="0" baseline="0">
              <a:effectLst/>
              <a:latin typeface="+mn-lt"/>
              <a:ea typeface="+mn-ea"/>
              <a:cs typeface="+mn-cs"/>
            </a:rPr>
            <a:t>Scelte scolastiche e professionali delle/gli allieve/i che hanno terminato la 4a media (in %), in Ticino, nell'anno scolastico 2023/2024</a:t>
          </a:r>
          <a:endParaRPr lang="it-CH">
            <a:effectLst/>
          </a:endParaRPr>
        </a:p>
        <a:p xmlns:a="http://schemas.openxmlformats.org/drawingml/2006/main">
          <a:endParaRPr lang="it-CH"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45</xdr:row>
      <xdr:rowOff>4160</xdr:rowOff>
    </xdr:from>
    <xdr:to>
      <xdr:col>10</xdr:col>
      <xdr:colOff>490802</xdr:colOff>
      <xdr:row>74</xdr:row>
      <xdr:rowOff>71815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2085975</xdr:colOff>
      <xdr:row>12</xdr:row>
      <xdr:rowOff>33335</xdr:rowOff>
    </xdr:from>
    <xdr:to>
      <xdr:col>12</xdr:col>
      <xdr:colOff>428625</xdr:colOff>
      <xdr:row>41</xdr:row>
      <xdr:rowOff>123824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0.94274</cdr:y>
    </cdr:from>
    <cdr:to>
      <cdr:x>0.63503</cdr:x>
      <cdr:y>0.99803</cdr:y>
    </cdr:to>
    <cdr:sp macro="" textlink="">
      <cdr:nvSpPr>
        <cdr:cNvPr id="3" name="CasellaDiTesto 2"/>
        <cdr:cNvSpPr txBox="1"/>
      </cdr:nvSpPr>
      <cdr:spPr>
        <a:xfrm xmlns:a="http://schemas.openxmlformats.org/drawingml/2006/main">
          <a:off x="0" y="4548168"/>
          <a:ext cx="3590888" cy="266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b="0" i="0" u="none" strike="noStrike" baseline="0" smtClean="0">
              <a:latin typeface="+mn-lt"/>
              <a:ea typeface="+mn-ea"/>
              <a:cs typeface="+mn-cs"/>
            </a:rPr>
            <a:t>Fonte: SBG-SFPI, UST; SBA, UST</a:t>
          </a:r>
          <a:endParaRPr lang="it-CH" sz="1100"/>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13</xdr:row>
      <xdr:rowOff>109536</xdr:rowOff>
    </xdr:from>
    <xdr:to>
      <xdr:col>11</xdr:col>
      <xdr:colOff>0</xdr:colOff>
      <xdr:row>40</xdr:row>
      <xdr:rowOff>66676</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2</xdr:row>
      <xdr:rowOff>9524</xdr:rowOff>
    </xdr:from>
    <xdr:to>
      <xdr:col>14</xdr:col>
      <xdr:colOff>476249</xdr:colOff>
      <xdr:row>46</xdr:row>
      <xdr:rowOff>28575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266699</xdr:colOff>
      <xdr:row>38</xdr:row>
      <xdr:rowOff>133349</xdr:rowOff>
    </xdr:from>
    <xdr:to>
      <xdr:col>10</xdr:col>
      <xdr:colOff>47625</xdr:colOff>
      <xdr:row>40</xdr:row>
      <xdr:rowOff>95250</xdr:rowOff>
    </xdr:to>
    <xdr:sp macro="" textlink="">
      <xdr:nvSpPr>
        <xdr:cNvPr id="3" name="CasellaDiTesto 2"/>
        <xdr:cNvSpPr txBox="1"/>
      </xdr:nvSpPr>
      <xdr:spPr>
        <a:xfrm>
          <a:off x="4743449" y="5924549"/>
          <a:ext cx="2828926" cy="266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100"/>
            <a:t>Fonte: BEVNAT, UST, Neuchâtel</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cdr:x>
      <cdr:y>0.92832</cdr:y>
    </cdr:from>
    <cdr:to>
      <cdr:x>0.58537</cdr:x>
      <cdr:y>1</cdr:y>
    </cdr:to>
    <cdr:sp macro="" textlink="">
      <cdr:nvSpPr>
        <cdr:cNvPr id="3" name="CasellaDiTesto 2"/>
        <cdr:cNvSpPr txBox="1"/>
      </cdr:nvSpPr>
      <cdr:spPr>
        <a:xfrm xmlns:a="http://schemas.openxmlformats.org/drawingml/2006/main">
          <a:off x="0" y="3735851"/>
          <a:ext cx="3200400" cy="288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b="0" i="0" u="none" strike="noStrike" baseline="0" smtClean="0">
              <a:latin typeface="+mn-lt"/>
              <a:ea typeface="+mn-ea"/>
              <a:cs typeface="+mn-cs"/>
            </a:rPr>
            <a:t>Fonte: SHIS-studex, UST, Neuchâtel</a:t>
          </a:r>
          <a:endParaRPr lang="it-CH" sz="1100"/>
        </a:p>
      </cdr:txBody>
    </cdr:sp>
  </cdr:relSizeAnchor>
</c:userShapes>
</file>

<file path=xl/drawings/drawing31.xml><?xml version="1.0" encoding="utf-8"?>
<xdr:wsDr xmlns:xdr="http://schemas.openxmlformats.org/drawingml/2006/spreadsheetDrawing" xmlns:a="http://schemas.openxmlformats.org/drawingml/2006/main">
  <xdr:twoCellAnchor>
    <xdr:from>
      <xdr:col>1</xdr:col>
      <xdr:colOff>666750</xdr:colOff>
      <xdr:row>18</xdr:row>
      <xdr:rowOff>28574</xdr:rowOff>
    </xdr:from>
    <xdr:to>
      <xdr:col>15</xdr:col>
      <xdr:colOff>219075</xdr:colOff>
      <xdr:row>44</xdr:row>
      <xdr:rowOff>104775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0.00823</cdr:y>
    </cdr:from>
    <cdr:to>
      <cdr:x>1</cdr:x>
      <cdr:y>0.12626</cdr:y>
    </cdr:to>
    <cdr:sp macro="" textlink="">
      <cdr:nvSpPr>
        <cdr:cNvPr id="2" name="CasellaDiTesto 1"/>
        <cdr:cNvSpPr txBox="1"/>
      </cdr:nvSpPr>
      <cdr:spPr>
        <a:xfrm xmlns:a="http://schemas.openxmlformats.org/drawingml/2006/main">
          <a:off x="0" y="39025"/>
          <a:ext cx="6970395" cy="559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it-CH" sz="1100" b="1" i="0" baseline="0">
              <a:effectLst/>
              <a:latin typeface="+mn-lt"/>
              <a:ea typeface="+mn-ea"/>
              <a:cs typeface="+mn-cs"/>
            </a:rPr>
            <a:t>Docenti (unità fisiche) nelle scuole pubbliche ticinesi</a:t>
          </a:r>
          <a:r>
            <a:rPr lang="it-CH" sz="1100" b="1" i="0" baseline="30000">
              <a:effectLst/>
              <a:latin typeface="+mn-lt"/>
              <a:ea typeface="+mn-ea"/>
              <a:cs typeface="+mn-cs"/>
            </a:rPr>
            <a:t>1</a:t>
          </a:r>
          <a:r>
            <a:rPr lang="it-CH" sz="1100" b="1" i="0" baseline="0">
              <a:effectLst/>
              <a:latin typeface="+mn-lt"/>
              <a:ea typeface="+mn-ea"/>
              <a:cs typeface="+mn-cs"/>
            </a:rPr>
            <a:t>, secondo l'ordine di scuola, nell'anno scolastico 2022/2023</a:t>
          </a:r>
          <a:endParaRPr lang="it-CH" sz="1100"/>
        </a:p>
      </cdr:txBody>
    </cdr:sp>
  </cdr:relSizeAnchor>
  <cdr:relSizeAnchor xmlns:cdr="http://schemas.openxmlformats.org/drawingml/2006/chartDrawing">
    <cdr:from>
      <cdr:x>0.02162</cdr:x>
      <cdr:y>0.85227</cdr:y>
    </cdr:from>
    <cdr:to>
      <cdr:x>0.92377</cdr:x>
      <cdr:y>0.97431</cdr:y>
    </cdr:to>
    <cdr:sp macro="" textlink="">
      <cdr:nvSpPr>
        <cdr:cNvPr id="3" name="CasellaDiTesto 1"/>
        <cdr:cNvSpPr txBox="1"/>
      </cdr:nvSpPr>
      <cdr:spPr>
        <a:xfrm xmlns:a="http://schemas.openxmlformats.org/drawingml/2006/main">
          <a:off x="184754" y="3441979"/>
          <a:ext cx="7707902" cy="4928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100" baseline="30000"/>
            <a:t>1</a:t>
          </a:r>
          <a:r>
            <a:rPr lang="it-CH" sz="1100"/>
            <a:t>Escluse le università.</a:t>
          </a:r>
        </a:p>
        <a:p xmlns:a="http://schemas.openxmlformats.org/drawingml/2006/main">
          <a:endParaRPr lang="it-CH" sz="1100"/>
        </a:p>
        <a:p xmlns:a="http://schemas.openxmlformats.org/drawingml/2006/main">
          <a:r>
            <a:rPr lang="it-CH" sz="1100"/>
            <a:t>Fonte: Censimento dei docenti, Divisione della scuola, Bellinzona</a:t>
          </a:r>
        </a:p>
        <a:p xmlns:a="http://schemas.openxmlformats.org/drawingml/2006/main">
          <a:endParaRPr lang="it-CH" sz="1100"/>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21</xdr:row>
      <xdr:rowOff>2720</xdr:rowOff>
    </xdr:from>
    <xdr:to>
      <xdr:col>9</xdr:col>
      <xdr:colOff>289071</xdr:colOff>
      <xdr:row>34</xdr:row>
      <xdr:rowOff>46220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13607</xdr:rowOff>
    </xdr:from>
    <xdr:to>
      <xdr:col>9</xdr:col>
      <xdr:colOff>289071</xdr:colOff>
      <xdr:row>47</xdr:row>
      <xdr:rowOff>57107</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122464</xdr:colOff>
      <xdr:row>47</xdr:row>
      <xdr:rowOff>27214</xdr:rowOff>
    </xdr:from>
    <xdr:to>
      <xdr:col>2</xdr:col>
      <xdr:colOff>591910</xdr:colOff>
      <xdr:row>49</xdr:row>
      <xdr:rowOff>16328</xdr:rowOff>
    </xdr:to>
    <xdr:pic>
      <xdr:nvPicPr>
        <xdr:cNvPr id="4" name="Immagin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94439" y="9066439"/>
          <a:ext cx="1174296" cy="370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23</xdr:row>
      <xdr:rowOff>13606</xdr:rowOff>
    </xdr:from>
    <xdr:to>
      <xdr:col>7</xdr:col>
      <xdr:colOff>25174</xdr:colOff>
      <xdr:row>53</xdr:row>
      <xdr:rowOff>81642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0.48722</cdr:x>
      <cdr:y>0.92983</cdr:y>
    </cdr:from>
    <cdr:to>
      <cdr:x>0.67452</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592286" y="5377233"/>
          <a:ext cx="1380952" cy="405803"/>
        </a:xfrm>
        <a:prstGeom xmlns:a="http://schemas.openxmlformats.org/drawingml/2006/main" prst="rect">
          <a:avLst/>
        </a:prstGeom>
      </cdr:spPr>
    </cdr:pic>
  </cdr:relSizeAnchor>
  <cdr:relSizeAnchor xmlns:cdr="http://schemas.openxmlformats.org/drawingml/2006/chartDrawing">
    <cdr:from>
      <cdr:x>0.89424</cdr:x>
      <cdr:y>0.04525</cdr:y>
    </cdr:from>
    <cdr:to>
      <cdr:x>0.93359</cdr:x>
      <cdr:y>0.91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6795756" y="251314"/>
          <a:ext cx="299039" cy="4803198"/>
        </a:xfrm>
        <a:prstGeom xmlns:a="http://schemas.openxmlformats.org/drawingml/2006/main" prst="rect">
          <a:avLst/>
        </a:prstGeom>
      </cdr:spPr>
    </cdr:pic>
  </cdr:relSizeAnchor>
</c:userShapes>
</file>

<file path=xl/drawings/drawing36.xml><?xml version="1.0" encoding="utf-8"?>
<xdr:wsDr xmlns:xdr="http://schemas.openxmlformats.org/drawingml/2006/spreadsheetDrawing" xmlns:a="http://schemas.openxmlformats.org/drawingml/2006/main">
  <xdr:oneCellAnchor>
    <xdr:from>
      <xdr:col>0</xdr:col>
      <xdr:colOff>0</xdr:colOff>
      <xdr:row>12</xdr:row>
      <xdr:rowOff>78441</xdr:rowOff>
    </xdr:from>
    <xdr:ext cx="5040000" cy="5040000"/>
    <xdr:pic>
      <xdr:nvPicPr>
        <xdr:cNvPr id="4" name="Picture 1"/>
        <xdr:cNvPicPr>
          <a:picLocks noChangeAspect="1"/>
        </xdr:cNvPicPr>
      </xdr:nvPicPr>
      <xdr:blipFill>
        <a:blip xmlns:r="http://schemas.openxmlformats.org/officeDocument/2006/relationships" r:embed="rId1"/>
        <a:stretch>
          <a:fillRect/>
        </a:stretch>
      </xdr:blipFill>
      <xdr:spPr>
        <a:xfrm>
          <a:off x="0" y="2364441"/>
          <a:ext cx="5040000" cy="504000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12</xdr:row>
      <xdr:rowOff>57150</xdr:rowOff>
    </xdr:from>
    <xdr:ext cx="5040000" cy="5040000"/>
    <xdr:pic>
      <xdr:nvPicPr>
        <xdr:cNvPr id="4" name="Picture 1"/>
        <xdr:cNvPicPr>
          <a:picLocks noChangeAspect="1"/>
        </xdr:cNvPicPr>
      </xdr:nvPicPr>
      <xdr:blipFill>
        <a:blip xmlns:r="http://schemas.openxmlformats.org/officeDocument/2006/relationships" r:embed="rId1"/>
        <a:stretch>
          <a:fillRect/>
        </a:stretch>
      </xdr:blipFill>
      <xdr:spPr>
        <a:xfrm>
          <a:off x="0" y="2343150"/>
          <a:ext cx="5040000" cy="504000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14</xdr:row>
      <xdr:rowOff>95250</xdr:rowOff>
    </xdr:from>
    <xdr:ext cx="7200000" cy="5040000"/>
    <xdr:pic>
      <xdr:nvPicPr>
        <xdr:cNvPr id="4" name="Picture 1"/>
        <xdr:cNvPicPr>
          <a:picLocks noChangeAspect="1"/>
        </xdr:cNvPicPr>
      </xdr:nvPicPr>
      <xdr:blipFill>
        <a:blip xmlns:r="http://schemas.openxmlformats.org/officeDocument/2006/relationships" r:embed="rId1"/>
        <a:stretch>
          <a:fillRect/>
        </a:stretch>
      </xdr:blipFill>
      <xdr:spPr>
        <a:xfrm>
          <a:off x="0" y="2762250"/>
          <a:ext cx="7200000" cy="5040000"/>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14</xdr:row>
      <xdr:rowOff>100853</xdr:rowOff>
    </xdr:from>
    <xdr:ext cx="7200000" cy="5040000"/>
    <xdr:pic>
      <xdr:nvPicPr>
        <xdr:cNvPr id="4" name="Picture 1"/>
        <xdr:cNvPicPr>
          <a:picLocks noChangeAspect="1"/>
        </xdr:cNvPicPr>
      </xdr:nvPicPr>
      <xdr:blipFill>
        <a:blip xmlns:r="http://schemas.openxmlformats.org/officeDocument/2006/relationships" r:embed="rId1"/>
        <a:stretch>
          <a:fillRect/>
        </a:stretch>
      </xdr:blipFill>
      <xdr:spPr>
        <a:xfrm>
          <a:off x="0" y="2577353"/>
          <a:ext cx="7200000" cy="5040000"/>
        </a:xfrm>
        <a:prstGeom prst="rect">
          <a:avLst/>
        </a:prstGeom>
      </xdr:spPr>
    </xdr:pic>
    <xdr:clientData/>
  </xdr:oneCellAnchor>
</xdr:wsDr>
</file>

<file path=xl/drawings/drawing4.xml><?xml version="1.0" encoding="utf-8"?>
<c:userShapes xmlns:c="http://schemas.openxmlformats.org/drawingml/2006/chart">
  <cdr:relSizeAnchor xmlns:cdr="http://schemas.openxmlformats.org/drawingml/2006/chartDrawing">
    <cdr:from>
      <cdr:x>0.01608</cdr:x>
      <cdr:y>0.02211</cdr:y>
    </cdr:from>
    <cdr:to>
      <cdr:x>0.85531</cdr:x>
      <cdr:y>0.10148</cdr:y>
    </cdr:to>
    <cdr:sp macro="" textlink="">
      <cdr:nvSpPr>
        <cdr:cNvPr id="2" name="CasellaDiTesto 1"/>
        <cdr:cNvSpPr txBox="1"/>
      </cdr:nvSpPr>
      <cdr:spPr>
        <a:xfrm xmlns:a="http://schemas.openxmlformats.org/drawingml/2006/main">
          <a:off x="95250" y="74331"/>
          <a:ext cx="4972060" cy="2668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it-CH" sz="1100" b="1" i="0" baseline="0">
              <a:effectLst/>
              <a:latin typeface="+mn-lt"/>
              <a:ea typeface="+mn-ea"/>
              <a:cs typeface="+mn-cs"/>
            </a:rPr>
            <a:t>Speranza di vita a 65 anni, secondo il sesso,  in Svizzera e in Ticino, dal 1981/1982</a:t>
          </a:r>
          <a:endParaRPr lang="it-CH">
            <a:effectLst/>
          </a:endParaRPr>
        </a:p>
        <a:p xmlns:a="http://schemas.openxmlformats.org/drawingml/2006/main">
          <a:pPr algn="l"/>
          <a:endParaRPr lang="it-CH" sz="1100"/>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23</xdr:row>
      <xdr:rowOff>4762</xdr:rowOff>
    </xdr:from>
    <xdr:to>
      <xdr:col>11</xdr:col>
      <xdr:colOff>533400</xdr:colOff>
      <xdr:row>47</xdr:row>
      <xdr:rowOff>66676</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0.93094</cdr:y>
    </cdr:from>
    <cdr:to>
      <cdr:x>0.49042</cdr:x>
      <cdr:y>0.98612</cdr:y>
    </cdr:to>
    <cdr:sp macro="" textlink="">
      <cdr:nvSpPr>
        <cdr:cNvPr id="2" name="CasellaDiTesto 1"/>
        <cdr:cNvSpPr txBox="1"/>
      </cdr:nvSpPr>
      <cdr:spPr>
        <a:xfrm xmlns:a="http://schemas.openxmlformats.org/drawingml/2006/main">
          <a:off x="0" y="3436026"/>
          <a:ext cx="3744475" cy="203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RS, UST, Neuchâtel</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17</xdr:row>
      <xdr:rowOff>22512</xdr:rowOff>
    </xdr:from>
    <xdr:to>
      <xdr:col>12</xdr:col>
      <xdr:colOff>346363</xdr:colOff>
      <xdr:row>43</xdr:row>
      <xdr:rowOff>17317</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762000</xdr:colOff>
      <xdr:row>17</xdr:row>
      <xdr:rowOff>102673</xdr:rowOff>
    </xdr:from>
    <xdr:to>
      <xdr:col>12</xdr:col>
      <xdr:colOff>152400</xdr:colOff>
      <xdr:row>20</xdr:row>
      <xdr:rowOff>7423</xdr:rowOff>
    </xdr:to>
    <xdr:pic>
      <xdr:nvPicPr>
        <xdr:cNvPr id="3" name="Immagin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3341173"/>
          <a:ext cx="86391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c:userShapes xmlns:c="http://schemas.openxmlformats.org/drawingml/2006/chart">
  <cdr:relSizeAnchor xmlns:cdr="http://schemas.openxmlformats.org/drawingml/2006/chartDrawing">
    <cdr:from>
      <cdr:x>0.41261</cdr:x>
      <cdr:y>0.87854</cdr:y>
    </cdr:from>
    <cdr:to>
      <cdr:x>0.5662</cdr:x>
      <cdr:y>0.98249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965864" y="4346863"/>
          <a:ext cx="1476190" cy="514286"/>
        </a:xfrm>
        <a:prstGeom xmlns:a="http://schemas.openxmlformats.org/drawingml/2006/main" prst="rect">
          <a:avLst/>
        </a:prstGeom>
      </cdr:spPr>
    </cdr:pic>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20</xdr:row>
      <xdr:rowOff>190499</xdr:rowOff>
    </xdr:from>
    <xdr:to>
      <xdr:col>3</xdr:col>
      <xdr:colOff>390525</xdr:colOff>
      <xdr:row>46</xdr:row>
      <xdr:rowOff>180974</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15</xdr:row>
      <xdr:rowOff>66675</xdr:rowOff>
    </xdr:from>
    <xdr:to>
      <xdr:col>1</xdr:col>
      <xdr:colOff>361949</xdr:colOff>
      <xdr:row>37</xdr:row>
      <xdr:rowOff>161925</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17</xdr:row>
      <xdr:rowOff>9526</xdr:rowOff>
    </xdr:from>
    <xdr:to>
      <xdr:col>5</xdr:col>
      <xdr:colOff>0</xdr:colOff>
      <xdr:row>38</xdr:row>
      <xdr:rowOff>9526</xdr:rowOff>
    </xdr:to>
    <xdr:graphicFrame macro="">
      <xdr:nvGraphicFramePr>
        <xdr:cNvPr id="5" name="Gra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0.87368</cdr:y>
    </cdr:from>
    <cdr:to>
      <cdr:x>0.94918</cdr:x>
      <cdr:y>1</cdr:y>
    </cdr:to>
    <cdr:sp macro="" textlink="">
      <cdr:nvSpPr>
        <cdr:cNvPr id="2" name="CasellaDiTesto 1"/>
        <cdr:cNvSpPr txBox="1"/>
      </cdr:nvSpPr>
      <cdr:spPr>
        <a:xfrm xmlns:a="http://schemas.openxmlformats.org/drawingml/2006/main">
          <a:off x="0" y="3162300"/>
          <a:ext cx="537210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it-CH" sz="1100"/>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314324</xdr:colOff>
      <xdr:row>41</xdr:row>
      <xdr:rowOff>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14</xdr:row>
      <xdr:rowOff>42859</xdr:rowOff>
    </xdr:from>
    <xdr:to>
      <xdr:col>8</xdr:col>
      <xdr:colOff>0</xdr:colOff>
      <xdr:row>40</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390526</xdr:colOff>
      <xdr:row>1</xdr:row>
      <xdr:rowOff>119060</xdr:rowOff>
    </xdr:from>
    <xdr:to>
      <xdr:col>19</xdr:col>
      <xdr:colOff>285749</xdr:colOff>
      <xdr:row>36</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0.81565</cdr:x>
      <cdr:y>0.72256</cdr:y>
    </cdr:from>
    <cdr:to>
      <cdr:x>0.90609</cdr:x>
      <cdr:y>0.79735</cdr:y>
    </cdr:to>
    <cdr:sp macro="" textlink="">
      <cdr:nvSpPr>
        <cdr:cNvPr id="2" name="CasellaDiTesto 1"/>
        <cdr:cNvSpPr txBox="1"/>
      </cdr:nvSpPr>
      <cdr:spPr>
        <a:xfrm xmlns:a="http://schemas.openxmlformats.org/drawingml/2006/main">
          <a:off x="4467225" y="2852739"/>
          <a:ext cx="4953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CH" sz="1100"/>
        </a:p>
      </cdr:txBody>
    </cdr:sp>
  </cdr:relSizeAnchor>
  <cdr:relSizeAnchor xmlns:cdr="http://schemas.openxmlformats.org/drawingml/2006/chartDrawing">
    <cdr:from>
      <cdr:x>0.0313</cdr:x>
      <cdr:y>0.05911</cdr:y>
    </cdr:from>
    <cdr:to>
      <cdr:x>0.36174</cdr:x>
      <cdr:y>0.11701</cdr:y>
    </cdr:to>
    <cdr:sp macro="" textlink="">
      <cdr:nvSpPr>
        <cdr:cNvPr id="3" name="CasellaDiTesto 2"/>
        <cdr:cNvSpPr txBox="1"/>
      </cdr:nvSpPr>
      <cdr:spPr>
        <a:xfrm xmlns:a="http://schemas.openxmlformats.org/drawingml/2006/main">
          <a:off x="171450" y="233364"/>
          <a:ext cx="18097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CH" sz="1100"/>
        </a:p>
      </cdr:txBody>
    </cdr:sp>
  </cdr:relSizeAnchor>
  <cdr:relSizeAnchor xmlns:cdr="http://schemas.openxmlformats.org/drawingml/2006/chartDrawing">
    <cdr:from>
      <cdr:x>0.00174</cdr:x>
      <cdr:y>0.88719</cdr:y>
    </cdr:from>
    <cdr:to>
      <cdr:x>0.52869</cdr:x>
      <cdr:y>1</cdr:y>
    </cdr:to>
    <cdr:sp macro="" textlink="">
      <cdr:nvSpPr>
        <cdr:cNvPr id="4" name="CasellaDiTesto 3"/>
        <cdr:cNvSpPr txBox="1"/>
      </cdr:nvSpPr>
      <cdr:spPr>
        <a:xfrm xmlns:a="http://schemas.openxmlformats.org/drawingml/2006/main">
          <a:off x="9828" y="3561882"/>
          <a:ext cx="2976385" cy="45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CH" sz="1100"/>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1</xdr:colOff>
      <xdr:row>10</xdr:row>
      <xdr:rowOff>180974</xdr:rowOff>
    </xdr:from>
    <xdr:to>
      <xdr:col>6</xdr:col>
      <xdr:colOff>793751</xdr:colOff>
      <xdr:row>30</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0.92583</cdr:y>
    </cdr:from>
    <cdr:to>
      <cdr:x>0.21243</cdr:x>
      <cdr:y>1</cdr:y>
    </cdr:to>
    <cdr:sp macro="" textlink="">
      <cdr:nvSpPr>
        <cdr:cNvPr id="2" name="CasellaDiTesto 1"/>
        <cdr:cNvSpPr txBox="1"/>
      </cdr:nvSpPr>
      <cdr:spPr>
        <a:xfrm xmlns:a="http://schemas.openxmlformats.org/drawingml/2006/main">
          <a:off x="0" y="3448050"/>
          <a:ext cx="2098261"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a:t>Fonte: IFG, UST, Neuchâtel</a:t>
          </a:r>
          <a:endParaRPr lang="it-CH" sz="1100"/>
        </a:p>
      </cdr:txBody>
    </cdr:sp>
  </cdr:relSizeAnchor>
  <cdr:relSizeAnchor xmlns:cdr="http://schemas.openxmlformats.org/drawingml/2006/chartDrawing">
    <cdr:from>
      <cdr:x>0.1092</cdr:x>
      <cdr:y>0.16624</cdr:y>
    </cdr:from>
    <cdr:to>
      <cdr:x>0.32728</cdr:x>
      <cdr:y>0.23529</cdr:y>
    </cdr:to>
    <cdr:sp macro="" textlink="">
      <cdr:nvSpPr>
        <cdr:cNvPr id="3" name="CasellaDiTesto 2"/>
        <cdr:cNvSpPr txBox="1"/>
      </cdr:nvSpPr>
      <cdr:spPr>
        <a:xfrm xmlns:a="http://schemas.openxmlformats.org/drawingml/2006/main">
          <a:off x="1050494" y="619125"/>
          <a:ext cx="2097976"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000"/>
            <a:t>Uomini                                Donne	</a:t>
          </a:r>
        </a:p>
      </cdr:txBody>
    </cdr:sp>
  </cdr:relSizeAnchor>
  <cdr:relSizeAnchor xmlns:cdr="http://schemas.openxmlformats.org/drawingml/2006/chartDrawing">
    <cdr:from>
      <cdr:x>0.42102</cdr:x>
      <cdr:y>0.16965</cdr:y>
    </cdr:from>
    <cdr:to>
      <cdr:x>0.6391</cdr:x>
      <cdr:y>0.2387</cdr:y>
    </cdr:to>
    <cdr:sp macro="" textlink="">
      <cdr:nvSpPr>
        <cdr:cNvPr id="4" name="CasellaDiTesto 1"/>
        <cdr:cNvSpPr txBox="1"/>
      </cdr:nvSpPr>
      <cdr:spPr>
        <a:xfrm xmlns:a="http://schemas.openxmlformats.org/drawingml/2006/main">
          <a:off x="4050295" y="631825"/>
          <a:ext cx="2097976"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000"/>
            <a:t>Uomini                                Donne	</a:t>
          </a:r>
        </a:p>
      </cdr:txBody>
    </cdr:sp>
  </cdr:relSizeAnchor>
  <cdr:relSizeAnchor xmlns:cdr="http://schemas.openxmlformats.org/drawingml/2006/chartDrawing">
    <cdr:from>
      <cdr:x>0.7292</cdr:x>
      <cdr:y>0.16198</cdr:y>
    </cdr:from>
    <cdr:to>
      <cdr:x>0.94728</cdr:x>
      <cdr:y>0.23103</cdr:y>
    </cdr:to>
    <cdr:sp macro="" textlink="">
      <cdr:nvSpPr>
        <cdr:cNvPr id="5" name="CasellaDiTesto 1"/>
        <cdr:cNvSpPr txBox="1"/>
      </cdr:nvSpPr>
      <cdr:spPr>
        <a:xfrm xmlns:a="http://schemas.openxmlformats.org/drawingml/2006/main">
          <a:off x="7015100" y="603250"/>
          <a:ext cx="2097975"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000"/>
            <a:t>Uomini                                Donne	</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1</xdr:colOff>
      <xdr:row>11</xdr:row>
      <xdr:rowOff>0</xdr:rowOff>
    </xdr:from>
    <xdr:to>
      <xdr:col>5</xdr:col>
      <xdr:colOff>904876</xdr:colOff>
      <xdr:row>35</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0.94387</cdr:y>
    </cdr:from>
    <cdr:to>
      <cdr:x>0.22303</cdr:x>
      <cdr:y>1</cdr:y>
    </cdr:to>
    <cdr:sp macro="" textlink="">
      <cdr:nvSpPr>
        <cdr:cNvPr id="2" name="CasellaDiTesto 1"/>
        <cdr:cNvSpPr txBox="1"/>
      </cdr:nvSpPr>
      <cdr:spPr>
        <a:xfrm xmlns:a="http://schemas.openxmlformats.org/drawingml/2006/main">
          <a:off x="0" y="4324351"/>
          <a:ext cx="2043624"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IFG, UST, Neuchâtel</a:t>
          </a:r>
          <a:endParaRPr lang="it-CH" sz="1100"/>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1</xdr:colOff>
      <xdr:row>12</xdr:row>
      <xdr:rowOff>19048</xdr:rowOff>
    </xdr:from>
    <xdr:to>
      <xdr:col>4</xdr:col>
      <xdr:colOff>920751</xdr:colOff>
      <xdr:row>40</xdr:row>
      <xdr:rowOff>152399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14</xdr:row>
      <xdr:rowOff>114299</xdr:rowOff>
    </xdr:from>
    <xdr:to>
      <xdr:col>4</xdr:col>
      <xdr:colOff>323849</xdr:colOff>
      <xdr:row>39</xdr:row>
      <xdr:rowOff>85725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0.93617</cdr:y>
    </cdr:from>
    <cdr:to>
      <cdr:x>0.30146</cdr:x>
      <cdr:y>1</cdr:y>
    </cdr:to>
    <cdr:sp macro="" textlink="">
      <cdr:nvSpPr>
        <cdr:cNvPr id="2" name="CasellaDiTesto 1"/>
        <cdr:cNvSpPr txBox="1"/>
      </cdr:nvSpPr>
      <cdr:spPr>
        <a:xfrm xmlns:a="http://schemas.openxmlformats.org/drawingml/2006/main">
          <a:off x="0" y="4431759"/>
          <a:ext cx="2162175" cy="30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CFP e RS, UST, Neuchâtel</a:t>
          </a:r>
        </a:p>
      </cdr:txBody>
    </cdr:sp>
  </cdr:relSizeAnchor>
  <cdr:relSizeAnchor xmlns:cdr="http://schemas.openxmlformats.org/drawingml/2006/chartDrawing">
    <cdr:from>
      <cdr:x>0</cdr:x>
      <cdr:y>0.833</cdr:y>
    </cdr:from>
    <cdr:to>
      <cdr:x>0.98406</cdr:x>
      <cdr:y>0.94721</cdr:y>
    </cdr:to>
    <cdr:sp macro="" textlink="">
      <cdr:nvSpPr>
        <cdr:cNvPr id="3" name="CasellaDiTesto 2"/>
        <cdr:cNvSpPr txBox="1"/>
      </cdr:nvSpPr>
      <cdr:spPr>
        <a:xfrm xmlns:a="http://schemas.openxmlformats.org/drawingml/2006/main">
          <a:off x="0" y="3943351"/>
          <a:ext cx="7058025" cy="5406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 A seguito dei cambiamenti metodologici effettuati a partire dal 2018 per quanto concerne i metodi di rilevazione, la ponderazione e l’identificazione dei valori limite, la comparabilità con le inchieste precedenti al 2018 è limitata.</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7</xdr:row>
      <xdr:rowOff>133350</xdr:rowOff>
    </xdr:from>
    <xdr:to>
      <xdr:col>8</xdr:col>
      <xdr:colOff>361949</xdr:colOff>
      <xdr:row>24</xdr:row>
      <xdr:rowOff>171450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0.89839</cdr:y>
    </cdr:from>
    <cdr:to>
      <cdr:x>0.36159</cdr:x>
      <cdr:y>1</cdr:y>
    </cdr:to>
    <cdr:sp macro="" textlink="">
      <cdr:nvSpPr>
        <cdr:cNvPr id="5" name="CasellaDiTesto 1"/>
        <cdr:cNvSpPr txBox="1"/>
      </cdr:nvSpPr>
      <cdr:spPr>
        <a:xfrm xmlns:a="http://schemas.openxmlformats.org/drawingml/2006/main">
          <a:off x="0" y="2943677"/>
          <a:ext cx="2235279" cy="332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100" b="0" i="0" u="none" strike="noStrike" baseline="0" smtClean="0">
              <a:latin typeface="+mn-lt"/>
              <a:ea typeface="+mn-ea"/>
              <a:cs typeface="+mn-cs"/>
            </a:rPr>
            <a:t>Fonte: RIFOS, UST, Neuchâtel</a:t>
          </a:r>
          <a:endParaRPr lang="it-CH" sz="1100"/>
        </a:p>
      </cdr:txBody>
    </cdr:sp>
  </cdr:relSizeAnchor>
</c:userShapes>
</file>

<file path=xl/drawings/drawing6.xml><?xml version="1.0" encoding="utf-8"?>
<c:userShapes xmlns:c="http://schemas.openxmlformats.org/drawingml/2006/chart">
  <cdr:relSizeAnchor xmlns:cdr="http://schemas.openxmlformats.org/drawingml/2006/chartDrawing">
    <cdr:from>
      <cdr:x>0.03164</cdr:x>
      <cdr:y>0.01069</cdr:y>
    </cdr:from>
    <cdr:to>
      <cdr:x>0.81838</cdr:x>
      <cdr:y>0.0558</cdr:y>
    </cdr:to>
    <cdr:sp macro="" textlink="">
      <cdr:nvSpPr>
        <cdr:cNvPr id="4" name="CasellaDiTesto 3"/>
        <cdr:cNvSpPr txBox="1"/>
      </cdr:nvSpPr>
      <cdr:spPr>
        <a:xfrm xmlns:a="http://schemas.openxmlformats.org/drawingml/2006/main">
          <a:off x="266699" y="55341"/>
          <a:ext cx="6631907" cy="233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it-CH" sz="1200" b="1"/>
            <a:t>Piramide dell’età, secondo lo stato civile, in Ticino, nel 2022</a:t>
          </a:r>
        </a:p>
      </cdr:txBody>
    </cdr:sp>
  </cdr:relSizeAnchor>
  <cdr:relSizeAnchor xmlns:cdr="http://schemas.openxmlformats.org/drawingml/2006/chartDrawing">
    <cdr:from>
      <cdr:x>0.02581</cdr:x>
      <cdr:y>0.90773</cdr:y>
    </cdr:from>
    <cdr:to>
      <cdr:x>0.38555</cdr:x>
      <cdr:y>0.95067</cdr:y>
    </cdr:to>
    <cdr:sp macro="" textlink="">
      <cdr:nvSpPr>
        <cdr:cNvPr id="5" name="CasellaDiTesto 4"/>
        <cdr:cNvSpPr txBox="1"/>
      </cdr:nvSpPr>
      <cdr:spPr>
        <a:xfrm xmlns:a="http://schemas.openxmlformats.org/drawingml/2006/main">
          <a:off x="184123" y="6315992"/>
          <a:ext cx="2566465" cy="298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STATPOP, UST, Neuchâtel</a:t>
          </a:r>
        </a:p>
      </cdr:txBody>
    </cdr:sp>
  </cdr:relSizeAnchor>
  <cdr:relSizeAnchor xmlns:cdr="http://schemas.openxmlformats.org/drawingml/2006/chartDrawing">
    <cdr:from>
      <cdr:x>0.15677</cdr:x>
      <cdr:y>0.09358</cdr:y>
    </cdr:from>
    <cdr:to>
      <cdr:x>0.94774</cdr:x>
      <cdr:y>0.14437</cdr:y>
    </cdr:to>
    <cdr:grpSp>
      <cdr:nvGrpSpPr>
        <cdr:cNvPr id="8" name="Gruppo 7"/>
        <cdr:cNvGrpSpPr/>
      </cdr:nvGrpSpPr>
      <cdr:grpSpPr>
        <a:xfrm xmlns:a="http://schemas.openxmlformats.org/drawingml/2006/main">
          <a:off x="1118432" y="577149"/>
          <a:ext cx="5642957" cy="313244"/>
          <a:chOff x="904875" y="576265"/>
          <a:chExt cx="4565650" cy="312735"/>
        </a:xfrm>
      </cdr:grpSpPr>
      <cdr:sp macro="" textlink="">
        <cdr:nvSpPr>
          <cdr:cNvPr id="6" name="CasellaDiTesto 5"/>
          <cdr:cNvSpPr txBox="1"/>
        </cdr:nvSpPr>
        <cdr:spPr>
          <a:xfrm xmlns:a="http://schemas.openxmlformats.org/drawingml/2006/main">
            <a:off x="904875" y="576265"/>
            <a:ext cx="6096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Uomini</a:t>
            </a:r>
          </a:p>
        </cdr:txBody>
      </cdr:sp>
      <cdr:sp macro="" textlink="">
        <cdr:nvSpPr>
          <cdr:cNvPr id="7" name="CasellaDiTesto 1"/>
          <cdr:cNvSpPr txBox="1"/>
        </cdr:nvSpPr>
        <cdr:spPr>
          <a:xfrm xmlns:a="http://schemas.openxmlformats.org/drawingml/2006/main">
            <a:off x="4860925" y="584200"/>
            <a:ext cx="6096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100"/>
              <a:t>Donne</a:t>
            </a:r>
          </a:p>
        </cdr:txBody>
      </cdr:sp>
    </cdr:grp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9</xdr:row>
      <xdr:rowOff>180975</xdr:rowOff>
    </xdr:from>
    <xdr:to>
      <xdr:col>6</xdr:col>
      <xdr:colOff>777875</xdr:colOff>
      <xdr:row>32</xdr:row>
      <xdr:rowOff>9525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cdr:x>
      <cdr:y>0.92456</cdr:y>
    </cdr:from>
    <cdr:to>
      <cdr:x>0.25573</cdr:x>
      <cdr:y>0.99561</cdr:y>
    </cdr:to>
    <cdr:sp macro="" textlink="">
      <cdr:nvSpPr>
        <cdr:cNvPr id="2" name="CasellaDiTesto 1"/>
        <cdr:cNvSpPr txBox="1"/>
      </cdr:nvSpPr>
      <cdr:spPr>
        <a:xfrm xmlns:a="http://schemas.openxmlformats.org/drawingml/2006/main">
          <a:off x="0" y="3346450"/>
          <a:ext cx="2043624"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IFG, UST, Neuchâtel</a:t>
          </a:r>
          <a:endParaRPr lang="it-CH" sz="1100"/>
        </a:p>
      </cdr:txBody>
    </cdr:sp>
  </cdr:relSizeAnchor>
  <cdr:relSizeAnchor xmlns:cdr="http://schemas.openxmlformats.org/drawingml/2006/chartDrawing">
    <cdr:from>
      <cdr:x>0.07151</cdr:x>
      <cdr:y>0.67528</cdr:y>
    </cdr:from>
    <cdr:to>
      <cdr:x>0.44219</cdr:x>
      <cdr:y>0.78733</cdr:y>
    </cdr:to>
    <cdr:sp macro="" textlink="">
      <cdr:nvSpPr>
        <cdr:cNvPr id="3" name="CasellaDiTesto 2"/>
        <cdr:cNvSpPr txBox="1"/>
      </cdr:nvSpPr>
      <cdr:spPr>
        <a:xfrm xmlns:a="http://schemas.openxmlformats.org/drawingml/2006/main">
          <a:off x="571499" y="2842962"/>
          <a:ext cx="2962275" cy="471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CH"/>
            <a:t>Chi dovrebbe guadagnare per mantenere la famiglia: gli uomini o le donne?</a:t>
          </a:r>
          <a:endParaRPr lang="it-CH" sz="1100"/>
        </a:p>
      </cdr:txBody>
    </cdr:sp>
  </cdr:relSizeAnchor>
  <cdr:relSizeAnchor xmlns:cdr="http://schemas.openxmlformats.org/drawingml/2006/chartDrawing">
    <cdr:from>
      <cdr:x>0.59833</cdr:x>
      <cdr:y>0.69005</cdr:y>
    </cdr:from>
    <cdr:to>
      <cdr:x>0.95113</cdr:x>
      <cdr:y>0.81674</cdr:y>
    </cdr:to>
    <cdr:sp macro="" textlink="">
      <cdr:nvSpPr>
        <cdr:cNvPr id="4" name="CasellaDiTesto 3"/>
        <cdr:cNvSpPr txBox="1"/>
      </cdr:nvSpPr>
      <cdr:spPr>
        <a:xfrm xmlns:a="http://schemas.openxmlformats.org/drawingml/2006/main">
          <a:off x="4781550" y="2905125"/>
          <a:ext cx="28194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it-CH"/>
            <a:t>Chi dovrebbe occuparsi delle faccende domestiche e dei figli: gli uomini o le donne?</a:t>
          </a:r>
          <a:endParaRPr lang="it-CH" sz="1100"/>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0</xdr:colOff>
      <xdr:row>15</xdr:row>
      <xdr:rowOff>0</xdr:rowOff>
    </xdr:from>
    <xdr:to>
      <xdr:col>5</xdr:col>
      <xdr:colOff>9524</xdr:colOff>
      <xdr:row>39</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0.94375</cdr:y>
    </cdr:from>
    <cdr:to>
      <cdr:x>0.2276</cdr:x>
      <cdr:y>0.99792</cdr:y>
    </cdr:to>
    <cdr:sp macro="" textlink="">
      <cdr:nvSpPr>
        <cdr:cNvPr id="2" name="CasellaDiTesto 1"/>
        <cdr:cNvSpPr txBox="1"/>
      </cdr:nvSpPr>
      <cdr:spPr>
        <a:xfrm xmlns:a="http://schemas.openxmlformats.org/drawingml/2006/main">
          <a:off x="0" y="4314825"/>
          <a:ext cx="1524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RIFOS, UST, Neuchâtel</a:t>
          </a:r>
        </a:p>
      </cdr:txBody>
    </cdr:sp>
  </cdr:relSizeAnchor>
  <cdr:relSizeAnchor xmlns:cdr="http://schemas.openxmlformats.org/drawingml/2006/chartDrawing">
    <cdr:from>
      <cdr:x>0.36558</cdr:x>
      <cdr:y>0.12917</cdr:y>
    </cdr:from>
    <cdr:to>
      <cdr:x>0.95306</cdr:x>
      <cdr:y>0.18333</cdr:y>
    </cdr:to>
    <cdr:sp macro="" textlink="">
      <cdr:nvSpPr>
        <cdr:cNvPr id="3" name="CasellaDiTesto 2"/>
        <cdr:cNvSpPr txBox="1"/>
      </cdr:nvSpPr>
      <cdr:spPr>
        <a:xfrm xmlns:a="http://schemas.openxmlformats.org/drawingml/2006/main">
          <a:off x="2447925" y="590550"/>
          <a:ext cx="39338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Uomini			Donne</a:t>
          </a: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12</xdr:row>
      <xdr:rowOff>0</xdr:rowOff>
    </xdr:from>
    <xdr:to>
      <xdr:col>4</xdr:col>
      <xdr:colOff>1619250</xdr:colOff>
      <xdr:row>35</xdr:row>
      <xdr:rowOff>9525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0.93202</cdr:y>
    </cdr:from>
    <cdr:to>
      <cdr:x>0.22006</cdr:x>
      <cdr:y>1</cdr:y>
    </cdr:to>
    <cdr:sp macro="" textlink="">
      <cdr:nvSpPr>
        <cdr:cNvPr id="2" name="CasellaDiTesto 1"/>
        <cdr:cNvSpPr txBox="1"/>
      </cdr:nvSpPr>
      <cdr:spPr>
        <a:xfrm xmlns:a="http://schemas.openxmlformats.org/drawingml/2006/main">
          <a:off x="0" y="4101415"/>
          <a:ext cx="2043624" cy="299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a:t>Fonte: IFG, UST, Neuchâtel</a:t>
          </a:r>
          <a:endParaRPr lang="it-CH" sz="1100"/>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0</xdr:colOff>
      <xdr:row>10</xdr:row>
      <xdr:rowOff>123824</xdr:rowOff>
    </xdr:from>
    <xdr:to>
      <xdr:col>6</xdr:col>
      <xdr:colOff>380999</xdr:colOff>
      <xdr:row>29</xdr:row>
      <xdr:rowOff>190499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0.93023</cdr:y>
    </cdr:from>
    <cdr:to>
      <cdr:x>0.34046</cdr:x>
      <cdr:y>0.99483</cdr:y>
    </cdr:to>
    <cdr:sp macro="" textlink="">
      <cdr:nvSpPr>
        <cdr:cNvPr id="2" name="CasellaDiTesto 1"/>
        <cdr:cNvSpPr txBox="1"/>
      </cdr:nvSpPr>
      <cdr:spPr>
        <a:xfrm xmlns:a="http://schemas.openxmlformats.org/drawingml/2006/main">
          <a:off x="0" y="3428991"/>
          <a:ext cx="2124075"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RIFOS, UST, Neuchâtel</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0</xdr:colOff>
      <xdr:row>9</xdr:row>
      <xdr:rowOff>180974</xdr:rowOff>
    </xdr:from>
    <xdr:to>
      <xdr:col>11</xdr:col>
      <xdr:colOff>438150</xdr:colOff>
      <xdr:row>30</xdr:row>
      <xdr:rowOff>190499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0.90499</cdr:y>
    </cdr:from>
    <cdr:to>
      <cdr:x>0.2824</cdr:x>
      <cdr:y>0.9905</cdr:y>
    </cdr:to>
    <cdr:sp macro="" textlink="">
      <cdr:nvSpPr>
        <cdr:cNvPr id="2" name="CasellaDiTesto 1"/>
        <cdr:cNvSpPr txBox="1"/>
      </cdr:nvSpPr>
      <cdr:spPr>
        <a:xfrm xmlns:a="http://schemas.openxmlformats.org/drawingml/2006/main">
          <a:off x="0" y="3629026"/>
          <a:ext cx="2217964" cy="3429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RIFOS, UST, Neuchâtel</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133350</xdr:colOff>
      <xdr:row>1</xdr:row>
      <xdr:rowOff>190499</xdr:rowOff>
    </xdr:from>
    <xdr:to>
      <xdr:col>16</xdr:col>
      <xdr:colOff>0</xdr:colOff>
      <xdr:row>25</xdr:row>
      <xdr:rowOff>180974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8</xdr:row>
      <xdr:rowOff>76200</xdr:rowOff>
    </xdr:from>
    <xdr:to>
      <xdr:col>6</xdr:col>
      <xdr:colOff>76200</xdr:colOff>
      <xdr:row>25</xdr:row>
      <xdr:rowOff>114300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cdr:x>
      <cdr:y>0.90373</cdr:y>
    </cdr:from>
    <cdr:to>
      <cdr:x>0.4125</cdr:x>
      <cdr:y>0.99689</cdr:y>
    </cdr:to>
    <cdr:sp macro="" textlink="">
      <cdr:nvSpPr>
        <cdr:cNvPr id="2" name="CasellaDiTesto 1"/>
        <cdr:cNvSpPr txBox="1"/>
      </cdr:nvSpPr>
      <cdr:spPr>
        <a:xfrm xmlns:a="http://schemas.openxmlformats.org/drawingml/2006/main">
          <a:off x="0" y="2771775"/>
          <a:ext cx="18859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RIFOS, UST, Neuchâtel</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0</xdr:colOff>
      <xdr:row>9</xdr:row>
      <xdr:rowOff>63029</xdr:rowOff>
    </xdr:from>
    <xdr:to>
      <xdr:col>17</xdr:col>
      <xdr:colOff>78441</xdr:colOff>
      <xdr:row>33</xdr:row>
      <xdr:rowOff>48744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0.01573</cdr:x>
      <cdr:y>0.88815</cdr:y>
    </cdr:from>
    <cdr:to>
      <cdr:x>0.99052</cdr:x>
      <cdr:y>1</cdr:y>
    </cdr:to>
    <cdr:sp macro="" textlink="">
      <cdr:nvSpPr>
        <cdr:cNvPr id="2" name="CasellaDiTesto 1"/>
        <cdr:cNvSpPr txBox="1"/>
      </cdr:nvSpPr>
      <cdr:spPr>
        <a:xfrm xmlns:a="http://schemas.openxmlformats.org/drawingml/2006/main">
          <a:off x="94841" y="3345783"/>
          <a:ext cx="5877334" cy="421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it-CH" sz="1100">
              <a:effectLst/>
              <a:latin typeface="+mn-lt"/>
              <a:ea typeface="+mn-ea"/>
              <a:cs typeface="+mn-cs"/>
            </a:rPr>
            <a:t>*</a:t>
          </a:r>
          <a:r>
            <a:rPr lang="it-CH" sz="1100" baseline="0">
              <a:effectLst/>
              <a:latin typeface="+mn-lt"/>
              <a:ea typeface="+mn-ea"/>
              <a:cs typeface="+mn-cs"/>
            </a:rPr>
            <a:t> Le barre verticali rappresentano gli intervalli di confidenza (margini di errore) al 95%.</a:t>
          </a:r>
          <a:endParaRPr lang="it-CH">
            <a:effectLst/>
          </a:endParaRPr>
        </a:p>
        <a:p xmlns:a="http://schemas.openxmlformats.org/drawingml/2006/main">
          <a:r>
            <a:rPr lang="it-CH" sz="1100"/>
            <a:t>Fonte: SILC, UST, Neuchâtel</a:t>
          </a: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0</xdr:colOff>
      <xdr:row>12</xdr:row>
      <xdr:rowOff>68072</xdr:rowOff>
    </xdr:from>
    <xdr:to>
      <xdr:col>17</xdr:col>
      <xdr:colOff>44822</xdr:colOff>
      <xdr:row>43</xdr:row>
      <xdr:rowOff>143994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0.00061</cdr:x>
      <cdr:y>0.90622</cdr:y>
    </cdr:from>
    <cdr:to>
      <cdr:x>0.9686</cdr:x>
      <cdr:y>0.99796</cdr:y>
    </cdr:to>
    <cdr:sp macro="" textlink="">
      <cdr:nvSpPr>
        <cdr:cNvPr id="2" name="CasellaDiTesto 1"/>
        <cdr:cNvSpPr txBox="1"/>
      </cdr:nvSpPr>
      <cdr:spPr>
        <a:xfrm xmlns:a="http://schemas.openxmlformats.org/drawingml/2006/main">
          <a:off x="5033" y="4225219"/>
          <a:ext cx="7929292" cy="427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a:t>
          </a:r>
          <a:r>
            <a:rPr lang="it-CH" sz="1100" baseline="0"/>
            <a:t> Le barre verticali rappresentano gli intervalli di confidenza (margini di errore) al 95%.</a:t>
          </a:r>
          <a:endParaRPr lang="it-CH" sz="1100"/>
        </a:p>
        <a:p xmlns:a="http://schemas.openxmlformats.org/drawingml/2006/main">
          <a:r>
            <a:rPr lang="it-CH" sz="1100"/>
            <a:t>Fonte: SILC, UST, Neuchâtel</a:t>
          </a:r>
        </a:p>
      </cdr:txBody>
    </cdr:sp>
  </cdr:relSizeAnchor>
</c:userShapes>
</file>

<file path=xl/drawings/drawing76.xml><?xml version="1.0" encoding="utf-8"?>
<xdr:wsDr xmlns:xdr="http://schemas.openxmlformats.org/drawingml/2006/spreadsheetDrawing" xmlns:a="http://schemas.openxmlformats.org/drawingml/2006/main">
  <xdr:twoCellAnchor>
    <xdr:from>
      <xdr:col>0</xdr:col>
      <xdr:colOff>0</xdr:colOff>
      <xdr:row>11</xdr:row>
      <xdr:rowOff>95250</xdr:rowOff>
    </xdr:from>
    <xdr:to>
      <xdr:col>8</xdr:col>
      <xdr:colOff>114300</xdr:colOff>
      <xdr:row>29</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cdr:x>
      <cdr:y>0.91944</cdr:y>
    </cdr:from>
    <cdr:to>
      <cdr:x>0.864</cdr:x>
      <cdr:y>1</cdr:y>
    </cdr:to>
    <cdr:sp macro="" textlink="">
      <cdr:nvSpPr>
        <cdr:cNvPr id="2" name="CasellaDiTesto 1"/>
        <cdr:cNvSpPr txBox="1"/>
      </cdr:nvSpPr>
      <cdr:spPr>
        <a:xfrm xmlns:a="http://schemas.openxmlformats.org/drawingml/2006/main">
          <a:off x="0" y="3152775"/>
          <a:ext cx="5143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IAS, SCPS (DSS), Bellinzona, RS, UST, Neuchâtel</a:t>
          </a:r>
        </a:p>
      </cdr:txBody>
    </cdr:sp>
  </cdr:relSizeAnchor>
</c:userShapes>
</file>

<file path=xl/drawings/drawing78.xml><?xml version="1.0" encoding="utf-8"?>
<xdr:wsDr xmlns:xdr="http://schemas.openxmlformats.org/drawingml/2006/spreadsheetDrawing" xmlns:a="http://schemas.openxmlformats.org/drawingml/2006/main">
  <xdr:twoCellAnchor>
    <xdr:from>
      <xdr:col>0</xdr:col>
      <xdr:colOff>0</xdr:colOff>
      <xdr:row>12</xdr:row>
      <xdr:rowOff>4761</xdr:rowOff>
    </xdr:from>
    <xdr:to>
      <xdr:col>7</xdr:col>
      <xdr:colOff>238124</xdr:colOff>
      <xdr:row>35</xdr:row>
      <xdr:rowOff>66675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15</xdr:row>
      <xdr:rowOff>47625</xdr:rowOff>
    </xdr:from>
    <xdr:to>
      <xdr:col>7</xdr:col>
      <xdr:colOff>180975</xdr:colOff>
      <xdr:row>29</xdr:row>
      <xdr:rowOff>185737</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xdr:colOff>
      <xdr:row>15</xdr:row>
      <xdr:rowOff>66675</xdr:rowOff>
    </xdr:from>
    <xdr:to>
      <xdr:col>3</xdr:col>
      <xdr:colOff>485775</xdr:colOff>
      <xdr:row>18</xdr:row>
      <xdr:rowOff>142875</xdr:rowOff>
    </xdr:to>
    <xdr:cxnSp macro="">
      <xdr:nvCxnSpPr>
        <xdr:cNvPr id="5" name="Connettore 1 4"/>
        <xdr:cNvCxnSpPr/>
      </xdr:nvCxnSpPr>
      <xdr:spPr>
        <a:xfrm flipV="1">
          <a:off x="2943225" y="2428875"/>
          <a:ext cx="419100" cy="53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26</xdr:row>
      <xdr:rowOff>47625</xdr:rowOff>
    </xdr:from>
    <xdr:to>
      <xdr:col>3</xdr:col>
      <xdr:colOff>523875</xdr:colOff>
      <xdr:row>29</xdr:row>
      <xdr:rowOff>114300</xdr:rowOff>
    </xdr:to>
    <xdr:cxnSp macro="">
      <xdr:nvCxnSpPr>
        <xdr:cNvPr id="6" name="Connettore 1 5"/>
        <xdr:cNvCxnSpPr/>
      </xdr:nvCxnSpPr>
      <xdr:spPr>
        <a:xfrm>
          <a:off x="3009900" y="4619625"/>
          <a:ext cx="390525" cy="6381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9.xml><?xml version="1.0" encoding="utf-8"?>
<c:userShapes xmlns:c="http://schemas.openxmlformats.org/drawingml/2006/chart">
  <cdr:relSizeAnchor xmlns:cdr="http://schemas.openxmlformats.org/drawingml/2006/chartDrawing">
    <cdr:from>
      <cdr:x>0</cdr:x>
      <cdr:y>0.92965</cdr:y>
    </cdr:from>
    <cdr:to>
      <cdr:x>0.60377</cdr:x>
      <cdr:y>0.99605</cdr:y>
    </cdr:to>
    <cdr:sp macro="" textlink="">
      <cdr:nvSpPr>
        <cdr:cNvPr id="2" name="CasellaDiTesto 1"/>
        <cdr:cNvSpPr txBox="1"/>
      </cdr:nvSpPr>
      <cdr:spPr>
        <a:xfrm xmlns:a="http://schemas.openxmlformats.org/drawingml/2006/main">
          <a:off x="0" y="4130835"/>
          <a:ext cx="3352800" cy="295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RS, UST, Neuchâtel</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0.93528</cdr:y>
    </cdr:from>
    <cdr:to>
      <cdr:x>0.76087</cdr:x>
      <cdr:y>0.99582</cdr:y>
    </cdr:to>
    <cdr:sp macro="" textlink="">
      <cdr:nvSpPr>
        <cdr:cNvPr id="2" name="CasellaDiTesto 1"/>
        <cdr:cNvSpPr txBox="1"/>
      </cdr:nvSpPr>
      <cdr:spPr>
        <a:xfrm xmlns:a="http://schemas.openxmlformats.org/drawingml/2006/main">
          <a:off x="0" y="4267200"/>
          <a:ext cx="50006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ESPOP e STATPOP, UST, Neuchâtel; Scenari demografici 2021, Ustat</a:t>
          </a:r>
        </a:p>
      </cdr:txBody>
    </cdr:sp>
  </cdr:relSizeAnchor>
</c:userShapes>
</file>

<file path=xl/drawings/drawing80.xml><?xml version="1.0" encoding="utf-8"?>
<xdr:wsDr xmlns:xdr="http://schemas.openxmlformats.org/drawingml/2006/spreadsheetDrawing" xmlns:a="http://schemas.openxmlformats.org/drawingml/2006/main">
  <xdr:oneCellAnchor>
    <xdr:from>
      <xdr:col>0</xdr:col>
      <xdr:colOff>0</xdr:colOff>
      <xdr:row>11</xdr:row>
      <xdr:rowOff>66675</xdr:rowOff>
    </xdr:from>
    <xdr:ext cx="7200000" cy="5040000"/>
    <xdr:pic>
      <xdr:nvPicPr>
        <xdr:cNvPr id="4" name="Picture 1"/>
        <xdr:cNvPicPr>
          <a:picLocks noChangeAspect="1"/>
        </xdr:cNvPicPr>
      </xdr:nvPicPr>
      <xdr:blipFill>
        <a:blip xmlns:r="http://schemas.openxmlformats.org/officeDocument/2006/relationships" r:embed="rId1"/>
        <a:stretch>
          <a:fillRect/>
        </a:stretch>
      </xdr:blipFill>
      <xdr:spPr>
        <a:xfrm>
          <a:off x="0" y="2352675"/>
          <a:ext cx="7200000" cy="5040000"/>
        </a:xfrm>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twoCellAnchor>
    <xdr:from>
      <xdr:col>0</xdr:col>
      <xdr:colOff>0</xdr:colOff>
      <xdr:row>15</xdr:row>
      <xdr:rowOff>19049</xdr:rowOff>
    </xdr:from>
    <xdr:to>
      <xdr:col>10</xdr:col>
      <xdr:colOff>523875</xdr:colOff>
      <xdr:row>39</xdr:row>
      <xdr:rowOff>66675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0.91899</cdr:y>
    </cdr:from>
    <cdr:to>
      <cdr:x>0.4023</cdr:x>
      <cdr:y>1</cdr:y>
    </cdr:to>
    <cdr:sp macro="" textlink="">
      <cdr:nvSpPr>
        <cdr:cNvPr id="2" name="CasellaDiTesto 1"/>
        <cdr:cNvSpPr txBox="1"/>
      </cdr:nvSpPr>
      <cdr:spPr>
        <a:xfrm xmlns:a="http://schemas.openxmlformats.org/drawingml/2006/main">
          <a:off x="0" y="3133725"/>
          <a:ext cx="23336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UFAS, Berna</a:t>
          </a:r>
        </a:p>
      </cdr:txBody>
    </cdr:sp>
  </cdr:relSizeAnchor>
  <cdr:relSizeAnchor xmlns:cdr="http://schemas.openxmlformats.org/drawingml/2006/chartDrawing">
    <cdr:from>
      <cdr:x>0</cdr:x>
      <cdr:y>0.01226</cdr:y>
    </cdr:from>
    <cdr:to>
      <cdr:x>0.99808</cdr:x>
      <cdr:y>0.17287</cdr:y>
    </cdr:to>
    <cdr:sp macro="" textlink="">
      <cdr:nvSpPr>
        <cdr:cNvPr id="3" name="CasellaDiTesto 2"/>
        <cdr:cNvSpPr txBox="1"/>
      </cdr:nvSpPr>
      <cdr:spPr>
        <a:xfrm xmlns:a="http://schemas.openxmlformats.org/drawingml/2006/main">
          <a:off x="0" y="37004"/>
          <a:ext cx="5935980" cy="484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it-CH" sz="1100" b="1"/>
            <a:t>Beneficiari/e di prestazioni complementari all'AVS (PC) e tasso di beneficiari/e PC (in %), in Ticino, dal 2016</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23</xdr:row>
      <xdr:rowOff>14285</xdr:rowOff>
    </xdr:from>
    <xdr:to>
      <xdr:col>6</xdr:col>
      <xdr:colOff>514350</xdr:colOff>
      <xdr:row>47</xdr:row>
      <xdr:rowOff>123824</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228600</xdr:colOff>
      <xdr:row>39</xdr:row>
      <xdr:rowOff>76200</xdr:rowOff>
    </xdr:from>
    <xdr:ext cx="184731" cy="264560"/>
    <xdr:sp macro="" textlink="">
      <xdr:nvSpPr>
        <xdr:cNvPr id="4" name="CasellaDiTesto 3"/>
        <xdr:cNvSpPr txBox="1"/>
      </xdr:nvSpPr>
      <xdr:spPr>
        <a:xfrm>
          <a:off x="838200"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CH" sz="1100"/>
        </a:p>
      </xdr:txBody>
    </xdr:sp>
    <xdr:clientData/>
  </xdr:oneCellAnchor>
</xdr:wsDr>
</file>

<file path=xl/drawings/drawing84.xml><?xml version="1.0" encoding="utf-8"?>
<c:userShapes xmlns:c="http://schemas.openxmlformats.org/drawingml/2006/chart">
  <cdr:relSizeAnchor xmlns:cdr="http://schemas.openxmlformats.org/drawingml/2006/chartDrawing">
    <cdr:from>
      <cdr:x>0.00873</cdr:x>
      <cdr:y>0.86779</cdr:y>
    </cdr:from>
    <cdr:to>
      <cdr:x>0.39965</cdr:x>
      <cdr:y>0.98031</cdr:y>
    </cdr:to>
    <cdr:sp macro="" textlink="">
      <cdr:nvSpPr>
        <cdr:cNvPr id="2" name="CasellaDiTesto 1"/>
        <cdr:cNvSpPr txBox="1"/>
      </cdr:nvSpPr>
      <cdr:spPr>
        <a:xfrm xmlns:a="http://schemas.openxmlformats.org/drawingml/2006/main">
          <a:off x="47625" y="2938463"/>
          <a:ext cx="213360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CH" sz="1100"/>
        </a:p>
      </cdr:txBody>
    </cdr:sp>
  </cdr:relSizeAnchor>
  <cdr:relSizeAnchor xmlns:cdr="http://schemas.openxmlformats.org/drawingml/2006/chartDrawing">
    <cdr:from>
      <cdr:x>0.00873</cdr:x>
      <cdr:y>0.85935</cdr:y>
    </cdr:from>
    <cdr:to>
      <cdr:x>0.53752</cdr:x>
      <cdr:y>1</cdr:y>
    </cdr:to>
    <cdr:sp macro="" textlink="">
      <cdr:nvSpPr>
        <cdr:cNvPr id="3" name="CasellaDiTesto 2"/>
        <cdr:cNvSpPr txBox="1"/>
      </cdr:nvSpPr>
      <cdr:spPr>
        <a:xfrm xmlns:a="http://schemas.openxmlformats.org/drawingml/2006/main">
          <a:off x="46666" y="2423670"/>
          <a:ext cx="2826610" cy="396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Avvertenza: stato a inizio legislatura.</a:t>
          </a:r>
        </a:p>
        <a:p xmlns:a="http://schemas.openxmlformats.org/drawingml/2006/main">
          <a:r>
            <a:rPr lang="it-CH" sz="1100"/>
            <a:t>Fonte: Ustat, Giubiasco</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23</xdr:row>
      <xdr:rowOff>14286</xdr:rowOff>
    </xdr:from>
    <xdr:to>
      <xdr:col>6</xdr:col>
      <xdr:colOff>460375</xdr:colOff>
      <xdr:row>44</xdr:row>
      <xdr:rowOff>28575</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0.86178</cdr:y>
    </cdr:from>
    <cdr:to>
      <cdr:x>0.49876</cdr:x>
      <cdr:y>1</cdr:y>
    </cdr:to>
    <cdr:sp macro="" textlink="">
      <cdr:nvSpPr>
        <cdr:cNvPr id="2" name="CasellaDiTesto 1"/>
        <cdr:cNvSpPr txBox="1"/>
      </cdr:nvSpPr>
      <cdr:spPr>
        <a:xfrm xmlns:a="http://schemas.openxmlformats.org/drawingml/2006/main">
          <a:off x="0" y="2909888"/>
          <a:ext cx="2760156"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CH" sz="1100"/>
            <a:t>Avvertenza: stato a inizio legislatura.</a:t>
          </a:r>
        </a:p>
        <a:p xmlns:a="http://schemas.openxmlformats.org/drawingml/2006/main">
          <a:r>
            <a:rPr lang="it-CH" sz="1100"/>
            <a:t>Fonte: Ustat, Giubiasco</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1</xdr:colOff>
      <xdr:row>44</xdr:row>
      <xdr:rowOff>66674</xdr:rowOff>
    </xdr:from>
    <xdr:to>
      <xdr:col>7</xdr:col>
      <xdr:colOff>444501</xdr:colOff>
      <xdr:row>85</xdr:row>
      <xdr:rowOff>76199</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0.89385</cdr:y>
    </cdr:from>
    <cdr:to>
      <cdr:x>0.52759</cdr:x>
      <cdr:y>1</cdr:y>
    </cdr:to>
    <cdr:sp macro="" textlink="">
      <cdr:nvSpPr>
        <cdr:cNvPr id="2" name="CasellaDiTesto 1"/>
        <cdr:cNvSpPr txBox="1"/>
      </cdr:nvSpPr>
      <cdr:spPr>
        <a:xfrm xmlns:a="http://schemas.openxmlformats.org/drawingml/2006/main">
          <a:off x="0" y="4572001"/>
          <a:ext cx="3324225" cy="5429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it-CH" sz="1100">
              <a:effectLst/>
              <a:latin typeface="+mn-lt"/>
              <a:ea typeface="+mn-ea"/>
              <a:cs typeface="+mn-cs"/>
            </a:rPr>
            <a:t>Avvertenza: stato a inizio legislatura.</a:t>
          </a:r>
          <a:endParaRPr lang="it-CH">
            <a:effectLst/>
          </a:endParaRPr>
        </a:p>
        <a:p xmlns:a="http://schemas.openxmlformats.org/drawingml/2006/main">
          <a:r>
            <a:rPr lang="it-CH" sz="1100" b="0" i="0" u="none" strike="noStrike" baseline="0" smtClean="0">
              <a:latin typeface="+mn-lt"/>
              <a:ea typeface="+mn-ea"/>
              <a:cs typeface="+mn-cs"/>
            </a:rPr>
            <a:t>Fonte: CAN, Bellinzona e Ustat, Giubiasco</a:t>
          </a:r>
          <a:endParaRPr lang="it-CH" sz="1100"/>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12</xdr:row>
      <xdr:rowOff>185737</xdr:rowOff>
    </xdr:from>
    <xdr:to>
      <xdr:col>4</xdr:col>
      <xdr:colOff>609599</xdr:colOff>
      <xdr:row>30</xdr:row>
      <xdr:rowOff>28575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xdr:row>
      <xdr:rowOff>180974</xdr:rowOff>
    </xdr:from>
    <xdr:to>
      <xdr:col>2</xdr:col>
      <xdr:colOff>590549</xdr:colOff>
      <xdr:row>28</xdr:row>
      <xdr:rowOff>19050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0.00734</cdr:x>
      <cdr:y>0.91266</cdr:y>
    </cdr:from>
    <cdr:to>
      <cdr:x>0.55229</cdr:x>
      <cdr:y>0.99127</cdr:y>
    </cdr:to>
    <cdr:sp macro="" textlink="">
      <cdr:nvSpPr>
        <cdr:cNvPr id="2" name="CasellaDiTesto 1"/>
        <cdr:cNvSpPr txBox="1"/>
      </cdr:nvSpPr>
      <cdr:spPr>
        <a:xfrm xmlns:a="http://schemas.openxmlformats.org/drawingml/2006/main">
          <a:off x="38100" y="2986088"/>
          <a:ext cx="28289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CAN, Bellinzona e Ustat, Giubiasco</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10</xdr:row>
      <xdr:rowOff>4762</xdr:rowOff>
    </xdr:from>
    <xdr:to>
      <xdr:col>4</xdr:col>
      <xdr:colOff>133350</xdr:colOff>
      <xdr:row>30</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0.01042</cdr:x>
      <cdr:y>0.91063</cdr:y>
    </cdr:from>
    <cdr:to>
      <cdr:x>0.41875</cdr:x>
      <cdr:y>0.99866</cdr:y>
    </cdr:to>
    <cdr:sp macro="" textlink="">
      <cdr:nvSpPr>
        <cdr:cNvPr id="2" name="CasellaDiTesto 1"/>
        <cdr:cNvSpPr txBox="1"/>
      </cdr:nvSpPr>
      <cdr:spPr>
        <a:xfrm xmlns:a="http://schemas.openxmlformats.org/drawingml/2006/main">
          <a:off x="47640" y="2858015"/>
          <a:ext cx="1866885" cy="2762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Fonte: RIFOS, UST, Neuchâtel</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95250</xdr:colOff>
      <xdr:row>16</xdr:row>
      <xdr:rowOff>71436</xdr:rowOff>
    </xdr:from>
    <xdr:to>
      <xdr:col>5</xdr:col>
      <xdr:colOff>571500</xdr:colOff>
      <xdr:row>43</xdr:row>
      <xdr:rowOff>47626</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0.01198</cdr:x>
      <cdr:y>0.85379</cdr:y>
    </cdr:from>
    <cdr:to>
      <cdr:x>0.97774</cdr:x>
      <cdr:y>0.98836</cdr:y>
    </cdr:to>
    <cdr:sp macro="" textlink="">
      <cdr:nvSpPr>
        <cdr:cNvPr id="2" name="CasellaDiTesto 1"/>
        <cdr:cNvSpPr txBox="1"/>
      </cdr:nvSpPr>
      <cdr:spPr>
        <a:xfrm xmlns:a="http://schemas.openxmlformats.org/drawingml/2006/main">
          <a:off x="66640" y="3492846"/>
          <a:ext cx="5372137" cy="550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a:t>* Dati relativi a 51 comuni (160.524 iscritti in catalogo, il 71,6% del totale).</a:t>
          </a:r>
        </a:p>
        <a:p xmlns:a="http://schemas.openxmlformats.org/drawingml/2006/main">
          <a:r>
            <a:rPr lang="it-CH" sz="1100"/>
            <a:t>Fonte: Ustat, Giubiasco e cancellerie comunali</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22</xdr:row>
      <xdr:rowOff>66675</xdr:rowOff>
    </xdr:from>
    <xdr:to>
      <xdr:col>14</xdr:col>
      <xdr:colOff>152400</xdr:colOff>
      <xdr:row>48</xdr:row>
      <xdr:rowOff>95250</xdr:rowOff>
    </xdr:to>
    <xdr:grpSp>
      <xdr:nvGrpSpPr>
        <xdr:cNvPr id="12" name="Gruppo 11"/>
        <xdr:cNvGrpSpPr/>
      </xdr:nvGrpSpPr>
      <xdr:grpSpPr>
        <a:xfrm>
          <a:off x="0" y="3457575"/>
          <a:ext cx="8686800" cy="4029075"/>
          <a:chOff x="0" y="2161114"/>
          <a:chExt cx="6021417" cy="4313229"/>
        </a:xfrm>
      </xdr:grpSpPr>
      <xdr:grpSp>
        <xdr:nvGrpSpPr>
          <xdr:cNvPr id="8" name="Gruppo 7"/>
          <xdr:cNvGrpSpPr/>
        </xdr:nvGrpSpPr>
        <xdr:grpSpPr>
          <a:xfrm>
            <a:off x="0" y="2431856"/>
            <a:ext cx="6021417" cy="4031668"/>
            <a:chOff x="0" y="1851629"/>
            <a:chExt cx="6021417" cy="3631659"/>
          </a:xfrm>
        </xdr:grpSpPr>
        <xdr:graphicFrame macro="">
          <xdr:nvGraphicFramePr>
            <xdr:cNvPr id="5" name="Grafico 4"/>
            <xdr:cNvGraphicFramePr/>
          </xdr:nvGraphicFramePr>
          <xdr:xfrm>
            <a:off x="0" y="1851629"/>
            <a:ext cx="3067050" cy="357317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Grafico 5"/>
            <xdr:cNvGraphicFramePr/>
          </xdr:nvGraphicFramePr>
          <xdr:xfrm>
            <a:off x="3006754" y="1880870"/>
            <a:ext cx="3014663" cy="3602418"/>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7" name="CasellaDiTesto 6"/>
          <xdr:cNvSpPr txBox="1"/>
        </xdr:nvSpPr>
        <xdr:spPr>
          <a:xfrm>
            <a:off x="4389465" y="5850425"/>
            <a:ext cx="543069" cy="288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CH" sz="1100"/>
              <a:t>Vittime</a:t>
            </a:r>
          </a:p>
        </xdr:txBody>
      </xdr:sp>
      <xdr:sp macro="" textlink="">
        <xdr:nvSpPr>
          <xdr:cNvPr id="10" name="CasellaDiTesto 9"/>
          <xdr:cNvSpPr txBox="1"/>
        </xdr:nvSpPr>
        <xdr:spPr>
          <a:xfrm>
            <a:off x="0" y="2161114"/>
            <a:ext cx="4105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CH" sz="1100" b="1"/>
              <a:t>Violenza domestica: imputati/e e vittime (in %), in Svizzera, dal 2009</a:t>
            </a:r>
          </a:p>
        </xdr:txBody>
      </xdr:sp>
      <xdr:sp macro="" textlink="">
        <xdr:nvSpPr>
          <xdr:cNvPr id="11" name="CasellaDiTesto 10"/>
          <xdr:cNvSpPr txBox="1"/>
        </xdr:nvSpPr>
        <xdr:spPr>
          <a:xfrm>
            <a:off x="76702" y="6236219"/>
            <a:ext cx="54387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100"/>
              <a:t>Fonte: UST - Statistica criminale di polizia (SCP)</a:t>
            </a:r>
          </a:p>
        </xdr:txBody>
      </xdr:sp>
    </xdr:grpSp>
    <xdr:clientData/>
  </xdr:twoCellAnchor>
</xdr:wsDr>
</file>

<file path=xl/drawings/drawing96.xml><?xml version="1.0" encoding="utf-8"?>
<c:userShapes xmlns:c="http://schemas.openxmlformats.org/drawingml/2006/chart">
  <cdr:relSizeAnchor xmlns:cdr="http://schemas.openxmlformats.org/drawingml/2006/chartDrawing">
    <cdr:from>
      <cdr:x>0.41764</cdr:x>
      <cdr:y>0.91646</cdr:y>
    </cdr:from>
    <cdr:to>
      <cdr:x>0.63606</cdr:x>
      <cdr:y>0.99182</cdr:y>
    </cdr:to>
    <cdr:sp macro="" textlink="">
      <cdr:nvSpPr>
        <cdr:cNvPr id="2" name="CasellaDiTesto 6"/>
        <cdr:cNvSpPr txBox="1"/>
      </cdr:nvSpPr>
      <cdr:spPr>
        <a:xfrm xmlns:a="http://schemas.openxmlformats.org/drawingml/2006/main">
          <a:off x="1617688" y="3199967"/>
          <a:ext cx="846030" cy="2631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CH" sz="1100"/>
            <a:t>Imputati</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10</xdr:row>
      <xdr:rowOff>9523</xdr:rowOff>
    </xdr:from>
    <xdr:to>
      <xdr:col>12</xdr:col>
      <xdr:colOff>9524</xdr:colOff>
      <xdr:row>33</xdr:row>
      <xdr:rowOff>66674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0.00458</cdr:x>
      <cdr:y>0.91562</cdr:y>
    </cdr:from>
    <cdr:to>
      <cdr:x>0.184</cdr:x>
      <cdr:y>1</cdr:y>
    </cdr:to>
    <cdr:sp macro="" textlink="">
      <cdr:nvSpPr>
        <cdr:cNvPr id="2" name="CasellaDiTesto 1"/>
        <cdr:cNvSpPr txBox="1"/>
      </cdr:nvSpPr>
      <cdr:spPr>
        <a:xfrm xmlns:a="http://schemas.openxmlformats.org/drawingml/2006/main">
          <a:off x="38136" y="3261760"/>
          <a:ext cx="1495353" cy="300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CH" sz="1100" b="0" i="0" u="none" strike="noStrike" baseline="0" smtClean="0">
              <a:latin typeface="+mn-lt"/>
              <a:ea typeface="+mn-ea"/>
              <a:cs typeface="+mn-cs"/>
            </a:rPr>
            <a:t>Fonte: POL, Bellinzona</a:t>
          </a:r>
          <a:endParaRPr lang="it-CH" sz="1100"/>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10</xdr:row>
      <xdr:rowOff>152399</xdr:rowOff>
    </xdr:from>
    <xdr:to>
      <xdr:col>11</xdr:col>
      <xdr:colOff>609599</xdr:colOff>
      <xdr:row>30</xdr:row>
      <xdr:rowOff>76200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8" Type="http://schemas.openxmlformats.org/officeDocument/2006/relationships/hyperlink" Target="https://www3.ti.ch/DFE/DR/USTAT/index.php?fuseaction=temi.dettaglioMeta&amp;metId=601&amp;p1=47&amp;p2=307&amp;p3=311&amp;proId=310&amp;t=1" TargetMode="External"/><Relationship Id="rId13" Type="http://schemas.openxmlformats.org/officeDocument/2006/relationships/hyperlink" Target="https://www3.ti.ch/DFE/DR/USTAT/index.php?fuseaction=temi.dettaglioMeta&amp;metId=1081&amp;p1=36&amp;p2=144&amp;p3=152&amp;proId=151&amp;t=1" TargetMode="External"/><Relationship Id="rId18" Type="http://schemas.openxmlformats.org/officeDocument/2006/relationships/printerSettings" Target="../printerSettings/printerSettings55.bin"/><Relationship Id="rId3" Type="http://schemas.openxmlformats.org/officeDocument/2006/relationships/hyperlink" Target="https://www3.ti.ch/DFE/DR/USTAT/index.php?fuseaction=temi.dettaglioMeta&amp;metId=51&amp;p1=35&amp;p2=151&amp;p3=156&amp;proId=155&amp;t=1" TargetMode="External"/><Relationship Id="rId7" Type="http://schemas.openxmlformats.org/officeDocument/2006/relationships/hyperlink" Target="https://www3.ti.ch/DFE/DR/USTAT/index.php?fuseaction=temi.dettaglioMeta&amp;metId=185&amp;p1=36&amp;p2=461&amp;p3=463&amp;proId=463&amp;t=1" TargetMode="External"/><Relationship Id="rId12" Type="http://schemas.openxmlformats.org/officeDocument/2006/relationships/hyperlink" Target="https://www3.ti.ch/DFE/DR/USTAT/index.php?fuseaction=definizioni.fonti&amp;tema=36&amp;id=944&amp;proID=153" TargetMode="External"/><Relationship Id="rId17" Type="http://schemas.openxmlformats.org/officeDocument/2006/relationships/hyperlink" Target="https://www.bsv.admin.ch/bsv/it/home.html" TargetMode="External"/><Relationship Id="rId2" Type="http://schemas.openxmlformats.org/officeDocument/2006/relationships/hyperlink" Target="https://www3.ti.ch/DFE/DR/USTAT/index.php?fuseaction=temi.dettaglioMeta&amp;metId=943&amp;p1=36&amp;p2=144&amp;p3=159&amp;proId=158&amp;t=1" TargetMode="External"/><Relationship Id="rId16" Type="http://schemas.openxmlformats.org/officeDocument/2006/relationships/hyperlink" Target="https://www3.ti.ch/DFE/DR/USTAT/index.php?fuseaction=temi.dettaglioMeta&amp;metId=1081&amp;p1=36&amp;p2=144&amp;p3=152&amp;proId=151&amp;t=1" TargetMode="External"/><Relationship Id="rId1" Type="http://schemas.openxmlformats.org/officeDocument/2006/relationships/hyperlink" Target="https://www3.ti.ch/DFE/DR/USTAT/index.php?fuseaction=temi.dettaglioMeta&amp;metId=241&amp;p1=33&amp;p2=61&amp;p3=65&amp;proId=64&amp;t=1" TargetMode="External"/><Relationship Id="rId6" Type="http://schemas.openxmlformats.org/officeDocument/2006/relationships/hyperlink" Target="https://www3.ti.ch/DFE/DR/USTAT/index.php?fuseaction=temi.dettaglioMeta&amp;metId=261&amp;p1=49&amp;p2=336&amp;p3=338&amp;proId=337&amp;t=1" TargetMode="External"/><Relationship Id="rId11" Type="http://schemas.openxmlformats.org/officeDocument/2006/relationships/hyperlink" Target="https://www3.ti.ch/DFE/DR/USTAT/index.php?fuseaction=temi.dettaglioMeta&amp;metId=1101&amp;p1=36&amp;p2=144&amp;p3=465&amp;proId=465&amp;t=1" TargetMode="External"/><Relationship Id="rId5" Type="http://schemas.openxmlformats.org/officeDocument/2006/relationships/hyperlink" Target="https://www4.ti.ch/generale/dirittipolitici/diritti-politici/" TargetMode="External"/><Relationship Id="rId15" Type="http://schemas.openxmlformats.org/officeDocument/2006/relationships/hyperlink" Target="https://www4.ti.ch/di/pol/polizia-cantonale/" TargetMode="External"/><Relationship Id="rId10" Type="http://schemas.openxmlformats.org/officeDocument/2006/relationships/hyperlink" Target="https://www4.ti.ch/fileadmin/DFE/DR-USTAT/Prodotti/Definizioni/segni_sigle_simboli.pdf" TargetMode="External"/><Relationship Id="rId4" Type="http://schemas.openxmlformats.org/officeDocument/2006/relationships/hyperlink" Target="https://www3.ti.ch/DFE/DR/USTAT/index.php?fuseaction=temi.dettaglioMeta&amp;metId=821&amp;p1=38&amp;p2=252&amp;p3=255&amp;proId=254&amp;t=1" TargetMode="External"/><Relationship Id="rId9" Type="http://schemas.openxmlformats.org/officeDocument/2006/relationships/hyperlink" Target="https://www3.ti.ch/DFE/DR/USTAT/index.php?fuseaction=temi.dettaglioMeta&amp;metId=322&amp;p1=47&amp;p2=307&amp;p3=322&amp;proId=321&amp;t=1" TargetMode="External"/><Relationship Id="rId14" Type="http://schemas.openxmlformats.org/officeDocument/2006/relationships/hyperlink" Target="https://www3.ti.ch/DFE/DR/USTAT/index.php?fuseaction=temi.dettaglioMeta&amp;metId=25&amp;p1=33&amp;p2=72&amp;p3=74&amp;proId=73&amp;t=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J67"/>
  <sheetViews>
    <sheetView showGridLines="0" tabSelected="1" zoomScaleNormal="100" workbookViewId="0">
      <pane ySplit="7" topLeftCell="A8" activePane="bottomLeft" state="frozen"/>
      <selection pane="bottomLeft" activeCell="A8" sqref="A8"/>
    </sheetView>
  </sheetViews>
  <sheetFormatPr defaultRowHeight="15" x14ac:dyDescent="0.25"/>
  <cols>
    <col min="1" max="1" width="51.5703125" customWidth="1"/>
    <col min="2" max="2" width="16.85546875" style="500" bestFit="1" customWidth="1"/>
    <col min="3" max="3" width="8.42578125" style="16" customWidth="1"/>
    <col min="4" max="4" width="166.85546875" style="11" bestFit="1" customWidth="1"/>
  </cols>
  <sheetData>
    <row r="1" spans="1:4" ht="18.75" x14ac:dyDescent="0.3">
      <c r="A1" s="167" t="s">
        <v>702</v>
      </c>
      <c r="C1" s="269"/>
    </row>
    <row r="2" spans="1:4" ht="21" x14ac:dyDescent="0.35">
      <c r="A2" s="33" t="s">
        <v>257</v>
      </c>
      <c r="C2" s="269"/>
    </row>
    <row r="3" spans="1:4" ht="21" customHeight="1" x14ac:dyDescent="0.25">
      <c r="A3" s="329" t="s">
        <v>728</v>
      </c>
      <c r="C3" s="269"/>
    </row>
    <row r="4" spans="1:4" ht="21" x14ac:dyDescent="0.35">
      <c r="A4" s="462"/>
      <c r="C4" s="269"/>
    </row>
    <row r="5" spans="1:4" ht="18.75" x14ac:dyDescent="0.3">
      <c r="A5" s="15" t="s">
        <v>256</v>
      </c>
    </row>
    <row r="6" spans="1:4" x14ac:dyDescent="0.25">
      <c r="A6" s="14"/>
    </row>
    <row r="7" spans="1:4" s="166" customFormat="1" x14ac:dyDescent="0.25">
      <c r="A7" s="164" t="s">
        <v>255</v>
      </c>
      <c r="B7" s="501" t="s">
        <v>447</v>
      </c>
      <c r="C7" s="165" t="s">
        <v>225</v>
      </c>
    </row>
    <row r="8" spans="1:4" ht="21.95" customHeight="1" x14ac:dyDescent="0.25">
      <c r="A8" s="29" t="s">
        <v>81</v>
      </c>
      <c r="B8" s="502" t="s">
        <v>398</v>
      </c>
      <c r="C8" s="17" t="s">
        <v>219</v>
      </c>
      <c r="D8" s="464" t="str">
        <f>'C1.1a'!A$1</f>
        <v>Speranza di vita alla nascita, secondo il sesso, in Svizzera e in Ticino, dal 1981/1982</v>
      </c>
    </row>
    <row r="9" spans="1:4" ht="21.95" customHeight="1" x14ac:dyDescent="0.25">
      <c r="A9" s="31"/>
      <c r="B9" s="502" t="s">
        <v>397</v>
      </c>
      <c r="C9" s="17" t="s">
        <v>219</v>
      </c>
      <c r="D9" s="464" t="str">
        <f>'C1.1b'!A$1</f>
        <v>Speranza di vita a 65 anni, secondo il sesso, in Svizzera e in Ticino, dal 1981/1982</v>
      </c>
    </row>
    <row r="10" spans="1:4" ht="21.95" customHeight="1" x14ac:dyDescent="0.25">
      <c r="A10" s="32"/>
      <c r="B10" s="502" t="s">
        <v>399</v>
      </c>
      <c r="C10" s="17" t="s">
        <v>220</v>
      </c>
      <c r="D10" s="464" t="str">
        <f>'C1.2'!A$1</f>
        <v>Piramide dell’età, secondo lo stato civile, in Ticino, nel 2022</v>
      </c>
    </row>
    <row r="11" spans="1:4" ht="21.95" customHeight="1" x14ac:dyDescent="0.25">
      <c r="A11" s="32"/>
      <c r="B11" s="503" t="s">
        <v>600</v>
      </c>
      <c r="C11" s="17" t="s">
        <v>221</v>
      </c>
      <c r="D11" s="464" t="str">
        <f>'C1.3'!A$1</f>
        <v>Popolazione residente permanente: osservazioni e scenari futuri, in Ticino, dal 1991 al 2050</v>
      </c>
    </row>
    <row r="12" spans="1:4" ht="21.95" customHeight="1" x14ac:dyDescent="0.25">
      <c r="A12" s="29" t="s">
        <v>310</v>
      </c>
      <c r="B12" s="502" t="s">
        <v>400</v>
      </c>
      <c r="C12" s="17" t="s">
        <v>219</v>
      </c>
      <c r="D12" s="464" t="str">
        <f>'C2.1'!A$1</f>
        <v>Salute autovalutata positivamente e problemi di salute di lunga durata (in %), in Ticino, nel 2017</v>
      </c>
    </row>
    <row r="13" spans="1:4" ht="21.95" customHeight="1" x14ac:dyDescent="0.25">
      <c r="A13" s="32"/>
      <c r="B13" s="502" t="s">
        <v>401</v>
      </c>
      <c r="C13" s="17" t="s">
        <v>220</v>
      </c>
      <c r="D13" s="464" t="str">
        <f>'C2.2'!A$1</f>
        <v>Comportamenti in materia di salute (in %), in Ticino, nel 2017</v>
      </c>
    </row>
    <row r="14" spans="1:4" ht="21.95" customHeight="1" x14ac:dyDescent="0.25">
      <c r="A14" s="32"/>
      <c r="B14" s="502" t="s">
        <v>405</v>
      </c>
      <c r="C14" s="17" t="s">
        <v>221</v>
      </c>
      <c r="D14" s="464" t="str">
        <f>'C2.3'!A$1</f>
        <v>Disturbi fisici e stati d’animo negativi (in %), in Ticino, nel 2017</v>
      </c>
    </row>
    <row r="15" spans="1:4" ht="21.95" customHeight="1" x14ac:dyDescent="0.25">
      <c r="A15" s="32"/>
      <c r="B15" s="502" t="s">
        <v>402</v>
      </c>
      <c r="C15" s="17" t="s">
        <v>222</v>
      </c>
      <c r="D15" s="464" t="str">
        <f>'C2.4'!A$1</f>
        <v>Decessi (in %), secondo la causa di morte, in Ticino, 2013-2022</v>
      </c>
    </row>
    <row r="16" spans="1:4" ht="21.95" customHeight="1" x14ac:dyDescent="0.25">
      <c r="A16" s="32"/>
      <c r="B16" s="502" t="s">
        <v>403</v>
      </c>
      <c r="C16" s="17" t="s">
        <v>223</v>
      </c>
      <c r="D16" s="464" t="str">
        <f>'C2.5'!A$1</f>
        <v>Persone occupate* esposte a rischi fisici sul posto di lavoro (in %)**, in Ticino, nel 2017</v>
      </c>
    </row>
    <row r="17" spans="1:10" ht="21.95" customHeight="1" x14ac:dyDescent="0.25">
      <c r="A17" s="32"/>
      <c r="B17" s="502" t="s">
        <v>404</v>
      </c>
      <c r="C17" s="17" t="s">
        <v>224</v>
      </c>
      <c r="D17" s="464" t="str">
        <f>'C2.6'!A$1</f>
        <v>Persone occupate* esposte a rischi psicosociali sul posto di lavoro (in %), in Ticino, nel 2017</v>
      </c>
    </row>
    <row r="18" spans="1:10" ht="21.95" customHeight="1" x14ac:dyDescent="0.25">
      <c r="A18" s="29" t="s">
        <v>213</v>
      </c>
      <c r="B18" s="502" t="s">
        <v>406</v>
      </c>
      <c r="C18" s="17" t="s">
        <v>219</v>
      </c>
      <c r="D18" s="464" t="str">
        <f>'C3.1'!A$1</f>
        <v>Popolazione residente permanente (in %), secondo la classe d’età e il livello formazione, in Ticino, nel 2022</v>
      </c>
    </row>
    <row r="19" spans="1:10" ht="21.95" customHeight="1" x14ac:dyDescent="0.25">
      <c r="A19" s="31"/>
      <c r="B19" s="502" t="s">
        <v>407</v>
      </c>
      <c r="C19" s="17" t="s">
        <v>220</v>
      </c>
      <c r="D19" s="464" t="str">
        <f>'C3.2'!A$1</f>
        <v>Scelte scolastiche e professionali delle/gli allieve/i che hanno terminato la 4a media, in Ticino, per gli anni scolastici 2017/2018, 2018/19, 2019/20, 2020/21, 2021/22, 2022/23 e 2023/24</v>
      </c>
      <c r="E19" s="12"/>
      <c r="F19" s="12"/>
      <c r="G19" s="12"/>
    </row>
    <row r="20" spans="1:10" ht="21.95" customHeight="1" x14ac:dyDescent="0.25">
      <c r="A20" s="32"/>
      <c r="B20" s="502" t="s">
        <v>411</v>
      </c>
      <c r="C20" s="17" t="s">
        <v>221</v>
      </c>
      <c r="D20" s="464" t="str">
        <f>'C3.3'!A$1</f>
        <v>Formazione professionale di base: allieve/i in formazione al 31.12, secondo l'ambito professionale, in Ticino, dal 2015</v>
      </c>
      <c r="E20" s="13"/>
      <c r="F20" s="13"/>
      <c r="G20" s="13"/>
      <c r="H20" s="13"/>
      <c r="I20" s="13"/>
      <c r="J20" s="13"/>
    </row>
    <row r="21" spans="1:10" ht="21.95" customHeight="1" x14ac:dyDescent="0.25">
      <c r="A21" s="32"/>
      <c r="B21" s="502" t="s">
        <v>410</v>
      </c>
      <c r="C21" s="17" t="s">
        <v>222</v>
      </c>
      <c r="D21" s="464" t="str">
        <f>'C3.4'!A$1</f>
        <v>Principali diplomi rilasciati, in Ticino, dal 2016</v>
      </c>
    </row>
    <row r="22" spans="1:10" ht="21.95" customHeight="1" x14ac:dyDescent="0.25">
      <c r="A22" s="32"/>
      <c r="B22" s="502" t="s">
        <v>408</v>
      </c>
      <c r="C22" s="17" t="s">
        <v>223</v>
      </c>
      <c r="D22" s="464" t="str">
        <f>'C3.5'!A$1</f>
        <v>Studenti ticinesi delle università e dei politecnici della Svizzera, secondo l'ambito di studio, dal semestre autunnale 2017/18</v>
      </c>
    </row>
    <row r="23" spans="1:10" ht="21.95" customHeight="1" x14ac:dyDescent="0.25">
      <c r="A23" s="32"/>
      <c r="B23" s="502" t="s">
        <v>409</v>
      </c>
      <c r="C23" s="17" t="s">
        <v>224</v>
      </c>
      <c r="D23" s="464" t="str">
        <f>'C3.6'!A$1</f>
        <v>Docenti (unità fisiche) nelle scuole pubbliche ticinesi1, secondo l'ordine di scuola, dall'anno scolastico 2017/18</v>
      </c>
    </row>
    <row r="24" spans="1:10" ht="21.95" customHeight="1" x14ac:dyDescent="0.25">
      <c r="A24" s="29" t="s">
        <v>214</v>
      </c>
      <c r="B24" s="502" t="s">
        <v>412</v>
      </c>
      <c r="C24" s="17" t="s">
        <v>219</v>
      </c>
      <c r="D24" s="464" t="str">
        <f>'C4.1'!A$1</f>
        <v>Persone occupate1, secondo la professione*, in Ticino, dal 2010</v>
      </c>
    </row>
    <row r="25" spans="1:10" ht="21.95" customHeight="1" x14ac:dyDescent="0.25">
      <c r="A25" s="31"/>
      <c r="B25" s="502" t="s">
        <v>413</v>
      </c>
      <c r="C25" s="17" t="s">
        <v>220</v>
      </c>
      <c r="D25" s="464" t="str">
        <f>'C4.2'!A$1</f>
        <v>Persone occupate1 (in %), secondo la posizione nella professione, in Ticino, dal 2018</v>
      </c>
    </row>
    <row r="26" spans="1:10" ht="21.95" customHeight="1" x14ac:dyDescent="0.25">
      <c r="A26" s="32"/>
      <c r="B26" s="502" t="s">
        <v>414</v>
      </c>
      <c r="C26" s="17" t="s">
        <v>221</v>
      </c>
      <c r="D26" s="464" t="str">
        <f>'C4.3'!A$1</f>
        <v>Salari mensili lordi standardizzati (mediana in fr.) e differenza salariale (in % e in fr.), secondo il settore, in Ticino, nel 2022</v>
      </c>
    </row>
    <row r="27" spans="1:10" ht="21.95" customHeight="1" x14ac:dyDescent="0.25">
      <c r="A27" s="32"/>
      <c r="B27" s="502" t="s">
        <v>417</v>
      </c>
      <c r="C27" s="17" t="s">
        <v>222</v>
      </c>
      <c r="D27" s="464" t="str">
        <f>'C4.4'!A$1</f>
        <v>Differenza salariale tra le mediane di uomini e donne nel supporto comune (in fr. e in %), secondo il settore e il tipo, in Ticino, nel 2022</v>
      </c>
    </row>
    <row r="28" spans="1:10" ht="21.95" customHeight="1" x14ac:dyDescent="0.25">
      <c r="A28" s="32"/>
      <c r="B28" s="502" t="s">
        <v>415</v>
      </c>
      <c r="C28" s="17" t="s">
        <v>223</v>
      </c>
      <c r="D28" s="464" t="str">
        <f>'C4.5'!A1</f>
        <v>Salari mensili lordi standardizzati nel settore privato (mediana in fr.) e differenza salariale (in %), secondo la posizione nella professione, in Ticino, nel 2022</v>
      </c>
    </row>
    <row r="29" spans="1:10" ht="21.95" customHeight="1" x14ac:dyDescent="0.25">
      <c r="A29" s="32"/>
      <c r="B29" s="502" t="s">
        <v>416</v>
      </c>
      <c r="C29" s="17" t="s">
        <v>224</v>
      </c>
      <c r="D29" s="464" t="str">
        <f>'C4.6'!A1</f>
        <v>Salari mensili lordi standardizzati nel settore privato (mediana in fr.) e differenza salariale (in %), secondo il livello di formazione, in Ticino, nel 2022</v>
      </c>
    </row>
    <row r="30" spans="1:10" ht="21.95" customHeight="1" x14ac:dyDescent="0.25">
      <c r="A30" s="29" t="s">
        <v>215</v>
      </c>
      <c r="B30" s="502" t="s">
        <v>418</v>
      </c>
      <c r="C30" s="17" t="s">
        <v>219</v>
      </c>
      <c r="D30" s="464" t="str">
        <f>'C5.1'!A$1</f>
        <v>Tasso di attività (in %), secondo la classe d’età, in Ticino, dal 2015*</v>
      </c>
    </row>
    <row r="31" spans="1:10" ht="21.95" customHeight="1" x14ac:dyDescent="0.25">
      <c r="B31" s="502" t="s">
        <v>419</v>
      </c>
      <c r="C31" s="17" t="s">
        <v>220</v>
      </c>
      <c r="D31" s="464" t="str">
        <f>'C5.2'!A$1</f>
        <v>Persone occupate* (in %), secondo il tempo di lavoro, in Ticino, dal 2018</v>
      </c>
    </row>
    <row r="32" spans="1:10" ht="21.95" customHeight="1" x14ac:dyDescent="0.25">
      <c r="B32" s="502" t="s">
        <v>421</v>
      </c>
      <c r="C32" s="17" t="s">
        <v>221</v>
      </c>
      <c r="D32" s="464" t="str">
        <f>'C5.3'!A$1</f>
        <v>Persone occupate a tempo parziale (in %), secondo il motivo per il quale non lavorano a tempo pieno, in Ticino, nel 2022</v>
      </c>
    </row>
    <row r="33" spans="1:4" ht="21.95" customHeight="1" x14ac:dyDescent="0.25">
      <c r="A33" s="227"/>
      <c r="B33" s="502" t="s">
        <v>422</v>
      </c>
      <c r="C33" s="17" t="s">
        <v>222</v>
      </c>
      <c r="D33" s="464" t="str">
        <f>'C5.4'!A$1</f>
        <v>Persone sottoccupate e non sottoccupate (in % sulle occupate a tempo parziale), in Ticino, nel 2023</v>
      </c>
    </row>
    <row r="34" spans="1:4" ht="21.95" customHeight="1" x14ac:dyDescent="0.25">
      <c r="A34" s="32"/>
      <c r="B34" s="502" t="s">
        <v>423</v>
      </c>
      <c r="C34" s="17" t="s">
        <v>223</v>
      </c>
      <c r="D34" s="464" t="str">
        <f>'C5.5'!A$1</f>
        <v>Persone occupate che hanno più attività professionali a tempo parziale (in %), in Ticino, dal 2015</v>
      </c>
    </row>
    <row r="35" spans="1:4" ht="21.95" customHeight="1" x14ac:dyDescent="0.25">
      <c r="A35" s="32"/>
      <c r="B35" s="502" t="s">
        <v>420</v>
      </c>
      <c r="C35" s="17" t="s">
        <v>224</v>
      </c>
      <c r="D35" s="464" t="str">
        <f>'C5.6'!A$1</f>
        <v>Tasso di disoccupazione ai sensi dell’ILO (in %), secondo la classe d’età decennale, in Ticino, nel 2023</v>
      </c>
    </row>
    <row r="36" spans="1:4" ht="21.95" customHeight="1" x14ac:dyDescent="0.25">
      <c r="A36" s="29" t="s">
        <v>216</v>
      </c>
      <c r="B36" s="502" t="s">
        <v>424</v>
      </c>
      <c r="C36" s="17" t="s">
        <v>219</v>
      </c>
      <c r="D36" s="464" t="str">
        <f>'C6.1'!A$1</f>
        <v>Tasso di attività (in %), secondo il tipo di economia domestica*, in Ticino, nel 2022**</v>
      </c>
    </row>
    <row r="37" spans="1:4" ht="21.95" customHeight="1" x14ac:dyDescent="0.25">
      <c r="A37" s="32"/>
      <c r="B37" s="502" t="s">
        <v>425</v>
      </c>
      <c r="C37" s="17" t="s">
        <v>220</v>
      </c>
      <c r="D37" s="464" t="str">
        <f>'C6.2'!A$1</f>
        <v>Persone assolutamente o abbastanza d’accordo con alcune affermazioni riguardanti il lavoro e la famiglia (in %), secondo la classe d’età, in Ticino, nel 2018</v>
      </c>
    </row>
    <row r="38" spans="1:4" ht="21.95" customHeight="1" x14ac:dyDescent="0.25">
      <c r="A38" s="32"/>
      <c r="B38" s="502" t="s">
        <v>426</v>
      </c>
      <c r="C38" s="17" t="s">
        <v>221</v>
      </c>
      <c r="D38" s="464" t="str">
        <f>'C6.3'!A$1</f>
        <v>Opinioni espresse sulla migliore ripartizione del lavoro remunerato per le coppie con figli: tre opzioni maggiormente scelte (in %), secondo il sesso e la classe d’età, in Ticino, nel 2018</v>
      </c>
    </row>
    <row r="39" spans="1:4" ht="21.95" customHeight="1" x14ac:dyDescent="0.25">
      <c r="A39" s="32"/>
      <c r="B39" s="502" t="s">
        <v>427</v>
      </c>
      <c r="C39" s="17" t="s">
        <v>222</v>
      </c>
      <c r="D39" s="464" t="str">
        <f>'C6.4'!A$1</f>
        <v>Economie domestiche: coppie (in %), secondo la presenza/la classe d’età dei figli e il modello occupazionale della coppia, in Ticino, nel 2022*</v>
      </c>
    </row>
    <row r="40" spans="1:4" ht="21.95" customHeight="1" x14ac:dyDescent="0.25">
      <c r="A40" s="32"/>
      <c r="B40" s="503" t="s">
        <v>601</v>
      </c>
      <c r="C40" s="17" t="s">
        <v>223</v>
      </c>
      <c r="D40" s="464" t="str">
        <f>'C6.5'!A$1</f>
        <v>Economie domestiche di coppie con figli (in %), secondo la classe d’età dei figli e il modello occupazionale della coppia, in Ticino, nel 2000 e nel 2022*</v>
      </c>
    </row>
    <row r="41" spans="1:4" ht="21.95" customHeight="1" x14ac:dyDescent="0.25">
      <c r="A41" s="32"/>
      <c r="B41" s="502" t="s">
        <v>428</v>
      </c>
      <c r="C41" s="17" t="s">
        <v>224</v>
      </c>
      <c r="D41" s="464" t="str">
        <f>'C6.6'!A$1</f>
        <v>Economie domestiche: coppie con almeno un figlio di età compresa tra 0 e 5 anni che ricorrono a un aiuto esterno per la cura dei figli (in %), in Ticino, nel 2004, nel 2013 e nel 2018</v>
      </c>
    </row>
    <row r="42" spans="1:4" ht="21.95" customHeight="1" x14ac:dyDescent="0.25">
      <c r="A42" s="29" t="s">
        <v>311</v>
      </c>
      <c r="B42" s="502" t="s">
        <v>429</v>
      </c>
      <c r="C42" s="17" t="s">
        <v>219</v>
      </c>
      <c r="D42" s="464" t="str">
        <f>'C7.1'!A$1</f>
        <v>Opinioni sulla divisione dei compiti tra uomini e donne (in %), secondo la classe d’età, in Ticino, nel 2018</v>
      </c>
    </row>
    <row r="43" spans="1:4" ht="21.95" customHeight="1" x14ac:dyDescent="0.25">
      <c r="A43" s="32"/>
      <c r="B43" s="503" t="s">
        <v>627</v>
      </c>
      <c r="C43" s="265" t="s">
        <v>220</v>
      </c>
      <c r="D43" s="464" t="str">
        <f>'C7.2'!A$1</f>
        <v>Tempo dedicato al lavoro remunerato e al lavoro non remunerato (ore settimanali medie), secondo la tipologia di economia domestica, in Ticino, nel 2020</v>
      </c>
    </row>
    <row r="44" spans="1:4" ht="21.95" customHeight="1" x14ac:dyDescent="0.25">
      <c r="A44" s="32"/>
      <c r="B44" s="502" t="s">
        <v>430</v>
      </c>
      <c r="C44" s="17" t="s">
        <v>221</v>
      </c>
      <c r="D44" s="464" t="str">
        <f>'C7.3'!A$1</f>
        <v>Economie domestiche: coppie con figli (in %), secondo il modello occupazionale della coppia e la persona che si occupa dei lavori domestici, in Ticino, nel 2018</v>
      </c>
    </row>
    <row r="45" spans="1:4" ht="21.95" customHeight="1" x14ac:dyDescent="0.25">
      <c r="A45" s="32"/>
      <c r="B45" s="503" t="s">
        <v>628</v>
      </c>
      <c r="C45" s="265" t="s">
        <v>222</v>
      </c>
      <c r="D45" s="464" t="str">
        <f>'C7.4'!A$1</f>
        <v>Tempo dedicato al lavoro non remunerato (ore settimanali/mensili medie), in Ticino, nel 2016 e nel 2020</v>
      </c>
    </row>
    <row r="46" spans="1:4" ht="21.95" customHeight="1" x14ac:dyDescent="0.25">
      <c r="A46" s="32"/>
      <c r="B46" s="503" t="s">
        <v>629</v>
      </c>
      <c r="C46" s="265" t="s">
        <v>223</v>
      </c>
      <c r="D46" s="464" t="str">
        <f>'C7.5'!A$1</f>
        <v>Tempo dedicato al lavoro domestico e di cura dei figli (ore settimanali medie), secondo il tipo di compito, in Ticino, nel 2020</v>
      </c>
    </row>
    <row r="47" spans="1:4" ht="21.95" customHeight="1" x14ac:dyDescent="0.25">
      <c r="A47" s="32"/>
      <c r="B47" s="503" t="s">
        <v>630</v>
      </c>
      <c r="C47" s="265" t="s">
        <v>224</v>
      </c>
      <c r="D47" s="464" t="str">
        <f>'C7.6'!A$1</f>
        <v>Persone che svolgono volontariato fuori dall’economia domestica (in %), secondo il tipo di volontariato, in Ticino, nel 2020</v>
      </c>
    </row>
    <row r="48" spans="1:4" ht="21.95" customHeight="1" x14ac:dyDescent="0.25">
      <c r="A48" s="29" t="s">
        <v>217</v>
      </c>
      <c r="B48" s="502" t="s">
        <v>431</v>
      </c>
      <c r="C48" s="17" t="s">
        <v>219</v>
      </c>
      <c r="D48" s="464" t="str">
        <f>'C8.1'!A$1</f>
        <v>Tasso di povertà assoluta e tasso di rischio di povertà (in %), in Svizzera, dal 2015</v>
      </c>
    </row>
    <row r="49" spans="1:4" ht="21.95" customHeight="1" x14ac:dyDescent="0.25">
      <c r="A49" s="31"/>
      <c r="B49" s="502" t="s">
        <v>432</v>
      </c>
      <c r="C49" s="17" t="s">
        <v>220</v>
      </c>
      <c r="D49" s="464" t="str">
        <f>'C8.2'!A$1</f>
        <v>Tasso di povertà assoluta e tasso di rischio di povertà (in %), secondo alcuni tipi di economia domestica, in Svizzera, dal 2015</v>
      </c>
    </row>
    <row r="50" spans="1:4" ht="21.95" customHeight="1" x14ac:dyDescent="0.25">
      <c r="A50" s="32"/>
      <c r="B50" s="504" t="s">
        <v>536</v>
      </c>
      <c r="C50" s="17" t="s">
        <v>221</v>
      </c>
      <c r="D50" s="464" t="str">
        <f>'C8.3'!A$1</f>
        <v>Tasso di beneficiari/e di prestazioni LAPS (in %), secondo la tipologia di economia domestica, in Ticino, dal 2015</v>
      </c>
    </row>
    <row r="51" spans="1:4" ht="21.95" customHeight="1" x14ac:dyDescent="0.25">
      <c r="A51" s="32"/>
      <c r="B51" s="502" t="s">
        <v>433</v>
      </c>
      <c r="C51" s="17" t="s">
        <v>222</v>
      </c>
      <c r="D51" s="464" t="str">
        <f>'C8.4'!A$1</f>
        <v>Economie domestiche familiari (in %), in Ticino, nel 2022</v>
      </c>
    </row>
    <row r="52" spans="1:4" ht="21.95" customHeight="1" x14ac:dyDescent="0.25">
      <c r="A52" s="32"/>
      <c r="B52" s="503" t="s">
        <v>456</v>
      </c>
      <c r="C52" s="265" t="s">
        <v>223</v>
      </c>
      <c r="D52" s="464" t="str">
        <f>'C8.5'!A1</f>
        <v>Salari mensili lordi standardizzati nel settore privato: salari bassi, medi e alti (in %), in Ticino, nel 2022</v>
      </c>
    </row>
    <row r="53" spans="1:4" ht="21.95" customHeight="1" x14ac:dyDescent="0.25">
      <c r="A53" s="32"/>
      <c r="B53" s="502" t="s">
        <v>434</v>
      </c>
      <c r="C53" s="17" t="s">
        <v>224</v>
      </c>
      <c r="D53" s="464" t="str">
        <f>'C8.6'!A$1</f>
        <v>Beneficiari/e di prestazioni complementari all'AVS (PC) e tasso di beneficiari/e PC, in Ticino, dal 2016</v>
      </c>
    </row>
    <row r="54" spans="1:4" ht="21.95" customHeight="1" x14ac:dyDescent="0.25">
      <c r="A54" s="29" t="s">
        <v>75</v>
      </c>
      <c r="B54" s="502" t="s">
        <v>435</v>
      </c>
      <c r="C54" s="17" t="s">
        <v>219</v>
      </c>
      <c r="D54" s="464" t="str">
        <f>'C9.1'!A$1</f>
        <v>Membri del Gran Consiglio ticinese, dal 1971</v>
      </c>
    </row>
    <row r="55" spans="1:4" ht="21.95" customHeight="1" x14ac:dyDescent="0.25">
      <c r="A55" s="31"/>
      <c r="B55" s="502" t="s">
        <v>436</v>
      </c>
      <c r="C55" s="17" t="s">
        <v>220</v>
      </c>
      <c r="D55" s="464" t="str">
        <f>'C9.2'!A$1</f>
        <v>Tasso di successo per candidate e candidati al Gran Consiglio ticinese (in %), dal 1971</v>
      </c>
    </row>
    <row r="56" spans="1:4" ht="21.95" customHeight="1" x14ac:dyDescent="0.25">
      <c r="A56" s="32"/>
      <c r="B56" s="502" t="s">
        <v>437</v>
      </c>
      <c r="C56" s="17" t="s">
        <v>221</v>
      </c>
      <c r="D56" s="464" t="str">
        <f>'C9.3'!A$1</f>
        <v>Donne elette nel Gran Consiglio ticinese (in %), secondo il partito, dal 2007</v>
      </c>
    </row>
    <row r="57" spans="1:4" ht="21.95" customHeight="1" x14ac:dyDescent="0.25">
      <c r="A57" s="32"/>
      <c r="B57" s="502" t="s">
        <v>438</v>
      </c>
      <c r="C57" s="17" t="s">
        <v>222</v>
      </c>
      <c r="D57" s="464" t="str">
        <f>'C9.4'!A$1</f>
        <v>Membri delle istituzioni politiche ticinesi, al 18 aprile 2024</v>
      </c>
    </row>
    <row r="58" spans="1:4" ht="21.95" customHeight="1" x14ac:dyDescent="0.25">
      <c r="A58" s="32"/>
      <c r="B58" s="502" t="s">
        <v>439</v>
      </c>
      <c r="C58" s="17" t="s">
        <v>223</v>
      </c>
      <c r="D58" s="464" t="str">
        <f>'C9.5'!A$1</f>
        <v>Persone che svolgono volontariato di tipo politico (in %), in Ticino, nel 2020</v>
      </c>
    </row>
    <row r="59" spans="1:4" ht="21.95" customHeight="1" x14ac:dyDescent="0.25">
      <c r="A59" s="32"/>
      <c r="B59" s="502" t="s">
        <v>440</v>
      </c>
      <c r="C59" s="17" t="s">
        <v>224</v>
      </c>
      <c r="D59" s="464" t="str">
        <f>'C9.6'!A$1</f>
        <v>Partecipazione alle elezioni cantonali* (in % su iscritte e iscritti), secondo la classe d’età decennale, in Ticino, nel 2015, 2019 e 2023</v>
      </c>
    </row>
    <row r="60" spans="1:4" ht="21.95" customHeight="1" x14ac:dyDescent="0.25">
      <c r="A60" s="29" t="s">
        <v>218</v>
      </c>
      <c r="B60" s="502" t="s">
        <v>441</v>
      </c>
      <c r="C60" s="17" t="s">
        <v>219</v>
      </c>
      <c r="D60" s="464" t="str">
        <f>'C10.1'!A$1</f>
        <v>Violenza domestica: imputati/e e vittime, in Svizzera, dal 2009</v>
      </c>
    </row>
    <row r="61" spans="1:4" ht="21.95" customHeight="1" x14ac:dyDescent="0.25">
      <c r="A61" s="31"/>
      <c r="B61" s="502" t="s">
        <v>442</v>
      </c>
      <c r="C61" s="17" t="s">
        <v>220</v>
      </c>
      <c r="D61" s="464" t="str">
        <f>'C10.2'!A$1</f>
        <v>Interventi per violenza domestica, di cui per reato d’ufficio, in Ticino, dal 2008</v>
      </c>
    </row>
    <row r="62" spans="1:4" ht="21.95" customHeight="1" x14ac:dyDescent="0.25">
      <c r="A62" s="32"/>
      <c r="B62" s="502" t="s">
        <v>443</v>
      </c>
      <c r="C62" s="17" t="s">
        <v>221</v>
      </c>
      <c r="D62" s="464" t="str">
        <f>'C10.3'!A$1</f>
        <v>Allontanamenti ordinati per violenza domestica, in Ticino, dal 2008</v>
      </c>
    </row>
    <row r="63" spans="1:4" ht="21.95" customHeight="1" x14ac:dyDescent="0.25">
      <c r="A63" s="32"/>
      <c r="B63" s="502" t="s">
        <v>444</v>
      </c>
      <c r="C63" s="17" t="s">
        <v>222</v>
      </c>
      <c r="D63" s="464" t="str">
        <f>'C10.4'!A$1</f>
        <v>Imputati/e per reati violenti, in Ticino, dal 2016</v>
      </c>
    </row>
    <row r="64" spans="1:4" ht="21.95" customHeight="1" x14ac:dyDescent="0.25">
      <c r="A64" s="32"/>
      <c r="B64" s="502" t="s">
        <v>445</v>
      </c>
      <c r="C64" s="17" t="s">
        <v>223</v>
      </c>
      <c r="D64" s="464" t="str">
        <f>'C10.5'!A$1</f>
        <v>Vittime di reati violenti, in Ticino, dal 2016</v>
      </c>
    </row>
    <row r="65" spans="1:4" ht="21.95" customHeight="1" x14ac:dyDescent="0.25">
      <c r="A65" s="32"/>
      <c r="B65" s="502" t="s">
        <v>446</v>
      </c>
      <c r="C65" s="17" t="s">
        <v>224</v>
      </c>
      <c r="D65" s="464" t="str">
        <f>'C10.6'!A$1</f>
        <v>Consulenze a vittime di reati, in Ticino, dal 2010</v>
      </c>
    </row>
    <row r="66" spans="1:4" ht="21.95" customHeight="1" x14ac:dyDescent="0.25">
      <c r="A66" s="30" t="s">
        <v>64</v>
      </c>
      <c r="B66" s="502" t="s">
        <v>457</v>
      </c>
      <c r="C66" s="17"/>
      <c r="D66" s="464" t="str">
        <f>'C11.1'!A$1</f>
        <v>Confronto tra Svizzera e Ticino</v>
      </c>
    </row>
    <row r="67" spans="1:4" ht="21.75" customHeight="1" x14ac:dyDescent="0.25">
      <c r="A67" s="162" t="s">
        <v>252</v>
      </c>
      <c r="B67" s="505" t="s">
        <v>458</v>
      </c>
      <c r="C67" s="163"/>
      <c r="D67" s="89" t="str">
        <f>'C11.2'!A$1</f>
        <v>Fonti, segni e simboli</v>
      </c>
    </row>
  </sheetData>
  <hyperlinks>
    <hyperlink ref="B8" location="C1.1a!A1" display="C1.1a"/>
    <hyperlink ref="B9" location="C1.1b!A1" display="C1.1b"/>
    <hyperlink ref="B10" location="C1.2!A1" display="C1.2"/>
    <hyperlink ref="B12" location="c2.1!A1" display="C2.1"/>
    <hyperlink ref="B13" location="c2.2!A1" display="C2.2"/>
    <hyperlink ref="B14" location="c2.3!A1" display="C2.3"/>
    <hyperlink ref="B15" location="c2.4!A1" display="C2.4"/>
    <hyperlink ref="B16" location="c2.5!A1" display="C2.5"/>
    <hyperlink ref="B17" location="c2.6!A1" display="C2.6"/>
    <hyperlink ref="B18" location="C3.1!A1" display="C3.1"/>
    <hyperlink ref="B19" location="C3.2!A1" display="C3.2"/>
    <hyperlink ref="B20" location="C3.3!A1" display="C3.3"/>
    <hyperlink ref="B21" location="C3.4!A1" display="C3.4"/>
    <hyperlink ref="B22" location="C3.5!A1" display="C3.5"/>
    <hyperlink ref="B23" location="C3.6!A1" display="C3.6"/>
    <hyperlink ref="B24" location="C4.1!A1" display="C4.1"/>
    <hyperlink ref="B25" location="C4.2!A1" display="C4.2"/>
    <hyperlink ref="B26" location="C4.3!A1" display="C4.3"/>
    <hyperlink ref="B27" location="C4.4!A1" display="C4.4"/>
    <hyperlink ref="B28" location="C4.5!A1" display="C4.5"/>
    <hyperlink ref="B29" location="C4.6!A1" display="C4.6"/>
    <hyperlink ref="B30" location="C5.1!A1" display="C5.1"/>
    <hyperlink ref="B31" location="C5.2!A1" display="C5.2"/>
    <hyperlink ref="B32" location="C5.3!A1" display="C5.3"/>
    <hyperlink ref="B33" location="C5.4!A1" display="C5.4"/>
    <hyperlink ref="B34" location="C5.5!A1" display="C5.5"/>
    <hyperlink ref="B35" location="C5.6!A1" display="C5.6"/>
    <hyperlink ref="B36" location="C6.1!A1" display="C6.1"/>
    <hyperlink ref="B37" location="C6.2!A1" display="C6.2"/>
    <hyperlink ref="B38" location="C6.3!A1" display="C6.3"/>
    <hyperlink ref="B39" location="C6.4!A1" display="C6.4"/>
    <hyperlink ref="B41" location="C6.6!A1" display="C6.6"/>
    <hyperlink ref="B42" location="c7.1!A1" display="C7.1"/>
    <hyperlink ref="B44" location="C7.3!A1" display="C7.3"/>
    <hyperlink ref="B48" location="C8.1!A1" display="C8.1"/>
    <hyperlink ref="B49" location="C8.2!A1" display="C8.2"/>
    <hyperlink ref="B51" location="C8.4!A1" display="C8.4"/>
    <hyperlink ref="B52" location="C8.5!A1" display="C8.5"/>
    <hyperlink ref="B53" location="C8.6!A1" display="C8.6"/>
    <hyperlink ref="B54" location="C9.1!A1" display="C9.1"/>
    <hyperlink ref="B55" location="C9.2!A1" display="C9.2"/>
    <hyperlink ref="B56" location="C9.3!A1" display="C9.3"/>
    <hyperlink ref="B57" location="C9.4!A1" display="C9.4"/>
    <hyperlink ref="B58" location="C9.5!A1" display="C9.5"/>
    <hyperlink ref="B59" location="C9.6!A1" display="C9.6"/>
    <hyperlink ref="B60" location="C10.1!A1" display="C10.1"/>
    <hyperlink ref="B61" location="C10.2!A1" display="C10.2"/>
    <hyperlink ref="B62" location="C10.3!A1" display="C10.3"/>
    <hyperlink ref="B63" location="C10.4!A1" display="C10.4"/>
    <hyperlink ref="B64" location="C10.5!A1" display="C10.5"/>
    <hyperlink ref="B65" location="C10.6!A1" display="C10.6"/>
    <hyperlink ref="B66" location="C11.1!A1" display="C11.1"/>
    <hyperlink ref="B67" location="C11.2!A1" display="C11.2"/>
    <hyperlink ref="B50" location="C8.3!A1" display="C8.3"/>
    <hyperlink ref="B11" location="C1.3!A1" display="C1.3"/>
    <hyperlink ref="B40" location="C6.5!A1" display="C6.5"/>
    <hyperlink ref="B43" location="C7.2!A1" display="C7.2!A1"/>
    <hyperlink ref="B45" location="C7.4!A1" display="C7.4"/>
    <hyperlink ref="B46" location="C7.5!A1" display="C7.5!A1"/>
    <hyperlink ref="B47" location="C7.6!A1" display="C7.6!A1"/>
  </hyperlinks>
  <pageMargins left="0.7" right="0.7" top="0.75" bottom="0.75" header="0.3" footer="0.3"/>
  <pageSetup paperSize="9" scale="39"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C40"/>
  <sheetViews>
    <sheetView showGridLines="0" zoomScaleNormal="100" workbookViewId="0"/>
  </sheetViews>
  <sheetFormatPr defaultRowHeight="15" x14ac:dyDescent="0.25"/>
  <cols>
    <col min="1" max="1" width="70.5703125" bestFit="1" customWidth="1"/>
  </cols>
  <sheetData>
    <row r="1" spans="1:3" x14ac:dyDescent="0.25">
      <c r="A1" s="166" t="s">
        <v>647</v>
      </c>
    </row>
    <row r="3" spans="1:3" x14ac:dyDescent="0.25">
      <c r="A3" s="241"/>
      <c r="B3" s="348" t="s">
        <v>0</v>
      </c>
      <c r="C3" s="351" t="s">
        <v>1</v>
      </c>
    </row>
    <row r="5" spans="1:3" x14ac:dyDescent="0.25">
      <c r="A5" s="239" t="s">
        <v>356</v>
      </c>
      <c r="B5" s="240">
        <v>10.188694385080039</v>
      </c>
      <c r="C5" s="240">
        <v>18.273754748929942</v>
      </c>
    </row>
    <row r="6" spans="1:3" x14ac:dyDescent="0.25">
      <c r="A6" s="239" t="s">
        <v>357</v>
      </c>
      <c r="B6" s="240">
        <v>15.648384026865845</v>
      </c>
      <c r="C6" s="240">
        <v>8.4181665826815966</v>
      </c>
    </row>
    <row r="7" spans="1:3" x14ac:dyDescent="0.25">
      <c r="A7" s="239" t="s">
        <v>358</v>
      </c>
      <c r="B7" s="240">
        <v>26.103200457895657</v>
      </c>
      <c r="C7" s="240">
        <v>14.757030581475316</v>
      </c>
    </row>
    <row r="8" spans="1:3" x14ac:dyDescent="0.25">
      <c r="A8" s="239" t="s">
        <v>359</v>
      </c>
      <c r="B8" s="240">
        <v>22.583865308113786</v>
      </c>
      <c r="C8" s="240">
        <v>18.591883967132137</v>
      </c>
    </row>
    <row r="9" spans="1:3" x14ac:dyDescent="0.25">
      <c r="A9" s="239" t="s">
        <v>360</v>
      </c>
      <c r="B9" s="240">
        <v>25.6464655454695</v>
      </c>
      <c r="C9" s="240">
        <v>21.513104848843355</v>
      </c>
    </row>
    <row r="10" spans="1:3" x14ac:dyDescent="0.25">
      <c r="A10" s="239" t="s">
        <v>361</v>
      </c>
      <c r="B10" s="240">
        <v>28.072813583237405</v>
      </c>
      <c r="C10" s="240">
        <v>16.942207017573892</v>
      </c>
    </row>
    <row r="11" spans="1:3" x14ac:dyDescent="0.25">
      <c r="A11" s="239" t="s">
        <v>362</v>
      </c>
      <c r="B11" s="240">
        <v>35.585680903722491</v>
      </c>
      <c r="C11" s="240">
        <v>26.028323701256159</v>
      </c>
    </row>
    <row r="12" spans="1:3" x14ac:dyDescent="0.25">
      <c r="A12" s="239" t="s">
        <v>363</v>
      </c>
      <c r="B12" s="240">
        <v>31.511296035352636</v>
      </c>
      <c r="C12" s="240">
        <v>21.042337416080414</v>
      </c>
    </row>
    <row r="13" spans="1:3" x14ac:dyDescent="0.25">
      <c r="A13" s="239" t="s">
        <v>364</v>
      </c>
      <c r="B13" s="240">
        <v>51.843268258202983</v>
      </c>
      <c r="C13" s="240">
        <v>49.827733889178333</v>
      </c>
    </row>
    <row r="14" spans="1:3" x14ac:dyDescent="0.25">
      <c r="A14" s="239" t="s">
        <v>365</v>
      </c>
      <c r="B14" s="240">
        <v>72.760015470649591</v>
      </c>
      <c r="C14" s="240">
        <v>71.888840776607864</v>
      </c>
    </row>
    <row r="15" spans="1:3" x14ac:dyDescent="0.25">
      <c r="A15" s="239" t="s">
        <v>366</v>
      </c>
      <c r="B15" s="240">
        <v>75.291310390100108</v>
      </c>
      <c r="C15" s="240">
        <v>68.819495103561835</v>
      </c>
    </row>
    <row r="17" spans="1:1" x14ac:dyDescent="0.25">
      <c r="A17" t="s">
        <v>336</v>
      </c>
    </row>
    <row r="40" spans="1:1" x14ac:dyDescent="0.25">
      <c r="A40" s="255" t="s">
        <v>459</v>
      </c>
    </row>
  </sheetData>
  <hyperlinks>
    <hyperlink ref="A40" location="Indice!A1" display="&lt; Torna all'indice"/>
  </hyperlinks>
  <pageMargins left="0.7" right="0.7" top="0.75" bottom="0.75" header="0.3" footer="0.3"/>
  <pageSetup paperSize="9" scale="6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C45"/>
  <sheetViews>
    <sheetView showGridLines="0" zoomScaleNormal="100" workbookViewId="0"/>
  </sheetViews>
  <sheetFormatPr defaultRowHeight="15" x14ac:dyDescent="0.25"/>
  <cols>
    <col min="1" max="1" width="74.5703125" bestFit="1" customWidth="1"/>
  </cols>
  <sheetData>
    <row r="1" spans="1:3" x14ac:dyDescent="0.25">
      <c r="A1" s="166" t="s">
        <v>648</v>
      </c>
    </row>
    <row r="3" spans="1:3" x14ac:dyDescent="0.25">
      <c r="A3" s="241"/>
      <c r="B3" s="348" t="s">
        <v>0</v>
      </c>
      <c r="C3" s="351" t="s">
        <v>1</v>
      </c>
    </row>
    <row r="5" spans="1:3" x14ac:dyDescent="0.25">
      <c r="A5" s="243" t="s">
        <v>369</v>
      </c>
      <c r="B5" s="244">
        <v>4.4761828077108001</v>
      </c>
      <c r="C5" s="244">
        <v>3.9501978235863975</v>
      </c>
    </row>
    <row r="6" spans="1:3" x14ac:dyDescent="0.25">
      <c r="A6" s="243" t="s">
        <v>370</v>
      </c>
      <c r="B6" s="244">
        <v>6.5860680256425965</v>
      </c>
      <c r="C6" s="244">
        <v>5.0129532773893937</v>
      </c>
    </row>
    <row r="7" spans="1:3" x14ac:dyDescent="0.25">
      <c r="A7" s="243" t="s">
        <v>371</v>
      </c>
      <c r="B7" s="244">
        <v>27.387423698435427</v>
      </c>
      <c r="C7" s="244">
        <v>28.216675349346833</v>
      </c>
    </row>
    <row r="8" spans="1:3" x14ac:dyDescent="0.25">
      <c r="A8" s="243" t="s">
        <v>372</v>
      </c>
      <c r="B8" s="244">
        <v>25.493978368035435</v>
      </c>
      <c r="C8" s="244">
        <v>26.09700028911751</v>
      </c>
    </row>
    <row r="9" spans="1:3" x14ac:dyDescent="0.25">
      <c r="A9" s="243" t="s">
        <v>373</v>
      </c>
      <c r="B9" s="244">
        <v>20.276604045463586</v>
      </c>
      <c r="C9" s="244">
        <v>22.885957436911706</v>
      </c>
    </row>
    <row r="10" spans="1:3" x14ac:dyDescent="0.25">
      <c r="A10" s="243" t="s">
        <v>374</v>
      </c>
      <c r="B10" s="244">
        <v>40.348775693166246</v>
      </c>
      <c r="C10" s="244">
        <v>40.476100338710438</v>
      </c>
    </row>
    <row r="11" spans="1:3" x14ac:dyDescent="0.25">
      <c r="A11" s="243" t="s">
        <v>375</v>
      </c>
      <c r="B11" s="244">
        <v>35.406403156459248</v>
      </c>
      <c r="C11" s="244">
        <v>29.551380589001191</v>
      </c>
    </row>
    <row r="12" spans="1:3" x14ac:dyDescent="0.25">
      <c r="A12" s="243" t="s">
        <v>376</v>
      </c>
      <c r="B12" s="244">
        <v>46.097401945462906</v>
      </c>
      <c r="C12" s="244">
        <v>40.355681956649128</v>
      </c>
    </row>
    <row r="13" spans="1:3" x14ac:dyDescent="0.25">
      <c r="A13" s="243" t="s">
        <v>377</v>
      </c>
      <c r="B13" s="244">
        <v>61.677214747267989</v>
      </c>
      <c r="C13" s="244">
        <v>56.75144956572727</v>
      </c>
    </row>
    <row r="14" spans="1:3" x14ac:dyDescent="0.25">
      <c r="A14" s="243" t="s">
        <v>378</v>
      </c>
      <c r="B14" s="244">
        <v>89.563163692779483</v>
      </c>
      <c r="C14" s="244">
        <v>80.337009882441436</v>
      </c>
    </row>
    <row r="16" spans="1:3" x14ac:dyDescent="0.25">
      <c r="A16" t="s">
        <v>336</v>
      </c>
    </row>
    <row r="45" spans="1:1" x14ac:dyDescent="0.25">
      <c r="A45" s="255" t="s">
        <v>459</v>
      </c>
    </row>
  </sheetData>
  <hyperlinks>
    <hyperlink ref="A45" location="Indice!A1" display="&lt; Torna all'indice"/>
  </hyperlinks>
  <pageMargins left="0.7" right="0.7" top="0.75" bottom="0.75" header="0.3" footer="0.3"/>
  <pageSetup paperSize="9" scale="96"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G36"/>
  <sheetViews>
    <sheetView showGridLines="0" zoomScaleNormal="100" workbookViewId="0">
      <selection sqref="A1:G1"/>
    </sheetView>
  </sheetViews>
  <sheetFormatPr defaultColWidth="9.140625" defaultRowHeight="12" x14ac:dyDescent="0.2"/>
  <cols>
    <col min="1" max="1" width="12" style="35" customWidth="1"/>
    <col min="2" max="7" width="10.5703125" style="35" bestFit="1" customWidth="1"/>
    <col min="8" max="16384" width="9.140625" style="35"/>
  </cols>
  <sheetData>
    <row r="1" spans="1:7" ht="30" customHeight="1" x14ac:dyDescent="0.2">
      <c r="A1" s="763" t="s">
        <v>693</v>
      </c>
      <c r="B1" s="763"/>
      <c r="C1" s="763"/>
      <c r="D1" s="763"/>
      <c r="E1" s="763"/>
      <c r="F1" s="763"/>
      <c r="G1" s="763"/>
    </row>
    <row r="3" spans="1:7" x14ac:dyDescent="0.2">
      <c r="A3" s="36" t="s">
        <v>42</v>
      </c>
      <c r="B3" s="753" t="s">
        <v>43</v>
      </c>
      <c r="C3" s="753"/>
      <c r="D3" s="753" t="s">
        <v>44</v>
      </c>
      <c r="E3" s="753"/>
      <c r="F3" s="753" t="s">
        <v>45</v>
      </c>
      <c r="G3" s="754"/>
    </row>
    <row r="4" spans="1:7" x14ac:dyDescent="0.2">
      <c r="A4" s="172"/>
      <c r="B4" s="352" t="s">
        <v>0</v>
      </c>
      <c r="C4" s="352" t="s">
        <v>1</v>
      </c>
      <c r="D4" s="352" t="s">
        <v>0</v>
      </c>
      <c r="E4" s="352" t="s">
        <v>1</v>
      </c>
      <c r="F4" s="352" t="s">
        <v>0</v>
      </c>
      <c r="G4" s="353" t="s">
        <v>1</v>
      </c>
    </row>
    <row r="5" spans="1:7" s="173" customFormat="1" x14ac:dyDescent="0.2">
      <c r="A5" s="67"/>
      <c r="B5" s="186"/>
      <c r="C5" s="186"/>
      <c r="D5" s="186"/>
      <c r="E5" s="186"/>
      <c r="F5" s="186"/>
      <c r="G5" s="186"/>
    </row>
    <row r="6" spans="1:7" s="173" customFormat="1" x14ac:dyDescent="0.2">
      <c r="A6" s="45" t="s">
        <v>41</v>
      </c>
      <c r="B6" s="49">
        <v>100</v>
      </c>
      <c r="C6" s="49">
        <v>100</v>
      </c>
      <c r="D6" s="49">
        <v>100</v>
      </c>
      <c r="E6" s="49">
        <v>100</v>
      </c>
      <c r="F6" s="49">
        <v>100</v>
      </c>
      <c r="G6" s="49">
        <v>100</v>
      </c>
    </row>
    <row r="7" spans="1:7" x14ac:dyDescent="0.2">
      <c r="A7" s="188" t="s">
        <v>78</v>
      </c>
      <c r="B7" s="189">
        <v>10.846532240548859</v>
      </c>
      <c r="C7" s="189">
        <v>9.7551045870465387</v>
      </c>
      <c r="D7" s="189">
        <v>17.230076122506993</v>
      </c>
      <c r="E7" s="189">
        <v>18.923814944526963</v>
      </c>
      <c r="F7" s="189">
        <v>22.806847281794106</v>
      </c>
      <c r="G7" s="189">
        <v>37.195836829054478</v>
      </c>
    </row>
    <row r="8" spans="1:7" x14ac:dyDescent="0.2">
      <c r="A8" s="188" t="s">
        <v>79</v>
      </c>
      <c r="B8" s="189">
        <v>44.17953303983947</v>
      </c>
      <c r="C8" s="189">
        <v>40.355866917836018</v>
      </c>
      <c r="D8" s="189">
        <v>45.129446082133576</v>
      </c>
      <c r="E8" s="189">
        <v>52.264116131366777</v>
      </c>
      <c r="F8" s="189">
        <v>46.347068825210457</v>
      </c>
      <c r="G8" s="189">
        <v>48.846049265518751</v>
      </c>
    </row>
    <row r="9" spans="1:7" x14ac:dyDescent="0.2">
      <c r="A9" s="67" t="s">
        <v>46</v>
      </c>
      <c r="B9" s="187">
        <v>44.973934719611627</v>
      </c>
      <c r="C9" s="187">
        <v>49.889028495117628</v>
      </c>
      <c r="D9" s="187">
        <v>37.64047779535921</v>
      </c>
      <c r="E9" s="187">
        <v>28.812068924105638</v>
      </c>
      <c r="F9" s="187">
        <v>30.846083892995647</v>
      </c>
      <c r="G9" s="187">
        <v>13.958113905426789</v>
      </c>
    </row>
    <row r="11" spans="1:7" x14ac:dyDescent="0.2">
      <c r="A11" s="35" t="s">
        <v>66</v>
      </c>
    </row>
    <row r="36" spans="1:1" ht="15" x14ac:dyDescent="0.25">
      <c r="A36" s="255" t="s">
        <v>459</v>
      </c>
    </row>
  </sheetData>
  <mergeCells count="4">
    <mergeCell ref="B3:C3"/>
    <mergeCell ref="D3:E3"/>
    <mergeCell ref="F3:G3"/>
    <mergeCell ref="A1:G1"/>
  </mergeCells>
  <hyperlinks>
    <hyperlink ref="A36" location="Indice!A1" display="&lt; Torna all'i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7"/>
  <sheetViews>
    <sheetView showGridLines="0" zoomScaleNormal="100" workbookViewId="0">
      <selection sqref="A1:Y1"/>
    </sheetView>
  </sheetViews>
  <sheetFormatPr defaultColWidth="9.140625" defaultRowHeight="12" x14ac:dyDescent="0.2"/>
  <cols>
    <col min="1" max="1" width="47.5703125" style="3" customWidth="1"/>
    <col min="2" max="2" width="8.5703125" style="56" customWidth="1"/>
    <col min="3" max="3" width="8.5703125" style="57" customWidth="1"/>
    <col min="4" max="4" width="8.5703125" style="56" customWidth="1"/>
    <col min="5" max="5" width="8.5703125" style="57" customWidth="1"/>
    <col min="6" max="6" width="8.5703125" style="56" customWidth="1"/>
    <col min="7" max="7" width="8.5703125" style="57" customWidth="1"/>
    <col min="8" max="8" width="8.5703125" style="56" customWidth="1"/>
    <col min="9" max="9" width="8.5703125" style="57" customWidth="1"/>
    <col min="10" max="10" width="8.5703125" style="56" customWidth="1"/>
    <col min="11" max="11" width="8.5703125" style="57" customWidth="1"/>
    <col min="12" max="12" width="8.5703125" style="56" customWidth="1"/>
    <col min="13" max="13" width="8.5703125" style="57" customWidth="1"/>
    <col min="14" max="16384" width="9.140625" style="264"/>
  </cols>
  <sheetData>
    <row r="1" spans="1:43" ht="12" customHeight="1" x14ac:dyDescent="0.2">
      <c r="A1" s="764" t="s">
        <v>723</v>
      </c>
      <c r="B1" s="764"/>
      <c r="C1" s="764"/>
      <c r="D1" s="764"/>
      <c r="E1" s="764"/>
      <c r="F1" s="764"/>
      <c r="G1" s="764"/>
      <c r="H1" s="764"/>
      <c r="I1" s="764"/>
      <c r="J1" s="764"/>
      <c r="K1" s="764"/>
      <c r="L1" s="764"/>
      <c r="M1" s="764"/>
      <c r="N1" s="764"/>
      <c r="O1" s="764"/>
      <c r="P1" s="764"/>
      <c r="Q1" s="764"/>
      <c r="R1" s="764"/>
      <c r="S1" s="764"/>
      <c r="T1" s="764"/>
      <c r="U1" s="764"/>
      <c r="V1" s="764"/>
      <c r="W1" s="764"/>
      <c r="X1" s="764"/>
      <c r="Y1" s="764"/>
    </row>
    <row r="2" spans="1:43" x14ac:dyDescent="0.2">
      <c r="A2" s="540"/>
      <c r="B2" s="765"/>
      <c r="C2" s="765"/>
      <c r="D2" s="765"/>
      <c r="E2" s="765"/>
      <c r="F2" s="765"/>
      <c r="G2" s="765"/>
      <c r="H2" s="540"/>
      <c r="I2" s="540"/>
      <c r="J2" s="540"/>
      <c r="K2" s="540"/>
      <c r="L2" s="540"/>
      <c r="M2" s="540"/>
    </row>
    <row r="3" spans="1:43" s="354" customFormat="1" x14ac:dyDescent="0.2">
      <c r="A3" s="580"/>
      <c r="B3" s="766" t="s">
        <v>262</v>
      </c>
      <c r="C3" s="766"/>
      <c r="D3" s="766"/>
      <c r="E3" s="766"/>
      <c r="F3" s="766"/>
      <c r="G3" s="766"/>
      <c r="H3" s="766" t="s">
        <v>263</v>
      </c>
      <c r="I3" s="766"/>
      <c r="J3" s="766"/>
      <c r="K3" s="766"/>
      <c r="L3" s="766"/>
      <c r="M3" s="767"/>
      <c r="N3" s="766" t="s">
        <v>448</v>
      </c>
      <c r="O3" s="766"/>
      <c r="P3" s="766"/>
      <c r="Q3" s="766"/>
      <c r="R3" s="766"/>
      <c r="S3" s="767"/>
      <c r="T3" s="766" t="s">
        <v>504</v>
      </c>
      <c r="U3" s="766"/>
      <c r="V3" s="766"/>
      <c r="W3" s="766"/>
      <c r="X3" s="766"/>
      <c r="Y3" s="767"/>
      <c r="Z3" s="771" t="s">
        <v>642</v>
      </c>
      <c r="AA3" s="771"/>
      <c r="AB3" s="771"/>
      <c r="AC3" s="771"/>
      <c r="AD3" s="771"/>
      <c r="AE3" s="772"/>
      <c r="AF3" s="771" t="s">
        <v>675</v>
      </c>
      <c r="AG3" s="771"/>
      <c r="AH3" s="771"/>
      <c r="AI3" s="771"/>
      <c r="AJ3" s="771"/>
      <c r="AK3" s="772"/>
      <c r="AL3" s="768" t="s">
        <v>720</v>
      </c>
      <c r="AM3" s="768"/>
      <c r="AN3" s="768"/>
      <c r="AO3" s="768"/>
      <c r="AP3" s="768"/>
      <c r="AQ3" s="769"/>
    </row>
    <row r="4" spans="1:43" x14ac:dyDescent="0.2">
      <c r="A4" s="6"/>
      <c r="B4" s="50" t="s">
        <v>41</v>
      </c>
      <c r="C4" s="190"/>
      <c r="D4" s="544" t="s">
        <v>82</v>
      </c>
      <c r="E4" s="191"/>
      <c r="F4" s="544" t="s">
        <v>83</v>
      </c>
      <c r="G4" s="191"/>
      <c r="H4" s="544" t="s">
        <v>41</v>
      </c>
      <c r="I4" s="191"/>
      <c r="J4" s="544" t="s">
        <v>82</v>
      </c>
      <c r="K4" s="191"/>
      <c r="L4" s="544" t="s">
        <v>83</v>
      </c>
      <c r="M4" s="63"/>
      <c r="N4" s="355" t="s">
        <v>41</v>
      </c>
      <c r="O4" s="191"/>
      <c r="P4" s="544" t="s">
        <v>82</v>
      </c>
      <c r="Q4" s="191"/>
      <c r="R4" s="544" t="s">
        <v>83</v>
      </c>
      <c r="S4" s="63"/>
      <c r="T4" s="355" t="s">
        <v>41</v>
      </c>
      <c r="U4" s="191"/>
      <c r="V4" s="544" t="s">
        <v>82</v>
      </c>
      <c r="W4" s="191"/>
      <c r="X4" s="544" t="s">
        <v>83</v>
      </c>
      <c r="Y4" s="63"/>
      <c r="Z4" s="355" t="s">
        <v>41</v>
      </c>
      <c r="AA4" s="191"/>
      <c r="AB4" s="544" t="s">
        <v>82</v>
      </c>
      <c r="AC4" s="191"/>
      <c r="AD4" s="544" t="s">
        <v>83</v>
      </c>
      <c r="AE4" s="63"/>
      <c r="AF4" s="355" t="s">
        <v>41</v>
      </c>
      <c r="AG4" s="191"/>
      <c r="AH4" s="544" t="s">
        <v>82</v>
      </c>
      <c r="AI4" s="191"/>
      <c r="AJ4" s="544" t="s">
        <v>83</v>
      </c>
      <c r="AK4" s="63"/>
      <c r="AL4" s="355" t="s">
        <v>41</v>
      </c>
      <c r="AM4" s="191"/>
      <c r="AN4" s="690" t="s">
        <v>82</v>
      </c>
      <c r="AO4" s="191"/>
      <c r="AP4" s="690" t="s">
        <v>83</v>
      </c>
      <c r="AQ4" s="63"/>
    </row>
    <row r="5" spans="1:43" x14ac:dyDescent="0.2">
      <c r="B5" s="4"/>
      <c r="C5" s="5"/>
      <c r="D5" s="4"/>
      <c r="E5" s="5"/>
      <c r="F5" s="4"/>
      <c r="G5" s="5"/>
      <c r="H5" s="4"/>
      <c r="I5" s="5"/>
      <c r="J5" s="4"/>
      <c r="K5" s="5"/>
      <c r="L5" s="4"/>
      <c r="M5" s="5"/>
      <c r="N5" s="4"/>
      <c r="O5" s="5"/>
      <c r="P5" s="4"/>
      <c r="Q5" s="5"/>
      <c r="R5" s="4"/>
      <c r="S5" s="5"/>
      <c r="T5" s="4"/>
      <c r="U5" s="5"/>
      <c r="V5" s="4"/>
      <c r="W5" s="5"/>
      <c r="X5" s="4"/>
      <c r="Y5" s="5"/>
      <c r="Z5" s="4"/>
      <c r="AA5" s="5"/>
      <c r="AB5" s="4"/>
      <c r="AC5" s="5"/>
      <c r="AD5" s="4"/>
      <c r="AE5" s="5"/>
      <c r="AF5" s="4"/>
      <c r="AG5" s="5"/>
      <c r="AH5" s="4"/>
      <c r="AI5" s="5"/>
      <c r="AJ5" s="4"/>
      <c r="AK5" s="5"/>
      <c r="AL5" s="4"/>
      <c r="AM5" s="5"/>
      <c r="AN5" s="4"/>
      <c r="AO5" s="5"/>
      <c r="AP5" s="4"/>
      <c r="AQ5" s="5"/>
    </row>
    <row r="6" spans="1:43" ht="13.5" x14ac:dyDescent="0.2">
      <c r="A6" s="581"/>
      <c r="B6" s="313" t="s">
        <v>84</v>
      </c>
      <c r="C6" s="314" t="s">
        <v>85</v>
      </c>
      <c r="D6" s="313" t="s">
        <v>84</v>
      </c>
      <c r="E6" s="314" t="s">
        <v>86</v>
      </c>
      <c r="F6" s="313" t="s">
        <v>84</v>
      </c>
      <c r="G6" s="314" t="s">
        <v>86</v>
      </c>
      <c r="H6" s="313" t="s">
        <v>84</v>
      </c>
      <c r="I6" s="314" t="s">
        <v>85</v>
      </c>
      <c r="J6" s="313" t="s">
        <v>84</v>
      </c>
      <c r="K6" s="314" t="s">
        <v>86</v>
      </c>
      <c r="L6" s="313" t="s">
        <v>84</v>
      </c>
      <c r="M6" s="314" t="s">
        <v>86</v>
      </c>
      <c r="N6" s="313" t="s">
        <v>84</v>
      </c>
      <c r="O6" s="314" t="s">
        <v>85</v>
      </c>
      <c r="P6" s="313" t="s">
        <v>84</v>
      </c>
      <c r="Q6" s="314" t="s">
        <v>86</v>
      </c>
      <c r="R6" s="313" t="s">
        <v>84</v>
      </c>
      <c r="S6" s="314" t="s">
        <v>86</v>
      </c>
      <c r="T6" s="313" t="s">
        <v>84</v>
      </c>
      <c r="U6" s="314" t="s">
        <v>85</v>
      </c>
      <c r="V6" s="313" t="s">
        <v>84</v>
      </c>
      <c r="W6" s="314" t="s">
        <v>86</v>
      </c>
      <c r="X6" s="313" t="s">
        <v>84</v>
      </c>
      <c r="Y6" s="314" t="s">
        <v>86</v>
      </c>
      <c r="Z6" s="313" t="s">
        <v>84</v>
      </c>
      <c r="AA6" s="314" t="s">
        <v>85</v>
      </c>
      <c r="AB6" s="313" t="s">
        <v>84</v>
      </c>
      <c r="AC6" s="314" t="s">
        <v>86</v>
      </c>
      <c r="AD6" s="313" t="s">
        <v>84</v>
      </c>
      <c r="AE6" s="314" t="s">
        <v>86</v>
      </c>
      <c r="AF6" s="313" t="s">
        <v>84</v>
      </c>
      <c r="AG6" s="314" t="s">
        <v>85</v>
      </c>
      <c r="AH6" s="313" t="s">
        <v>84</v>
      </c>
      <c r="AI6" s="314" t="s">
        <v>86</v>
      </c>
      <c r="AJ6" s="313" t="s">
        <v>84</v>
      </c>
      <c r="AK6" s="314" t="s">
        <v>86</v>
      </c>
      <c r="AL6" s="313" t="s">
        <v>84</v>
      </c>
      <c r="AM6" s="314" t="s">
        <v>721</v>
      </c>
      <c r="AN6" s="313" t="s">
        <v>84</v>
      </c>
      <c r="AO6" s="314" t="s">
        <v>722</v>
      </c>
      <c r="AP6" s="313" t="s">
        <v>84</v>
      </c>
      <c r="AQ6" s="314" t="s">
        <v>722</v>
      </c>
    </row>
    <row r="7" spans="1:43" x14ac:dyDescent="0.2">
      <c r="A7" s="582" t="s">
        <v>41</v>
      </c>
      <c r="B7" s="583">
        <v>3337</v>
      </c>
      <c r="C7" s="584">
        <v>100</v>
      </c>
      <c r="D7" s="583">
        <v>1724</v>
      </c>
      <c r="E7" s="584">
        <v>100</v>
      </c>
      <c r="F7" s="583">
        <v>1613</v>
      </c>
      <c r="G7" s="584">
        <v>100</v>
      </c>
      <c r="H7" s="583">
        <v>3220</v>
      </c>
      <c r="I7" s="584">
        <v>100</v>
      </c>
      <c r="J7" s="583">
        <v>1638</v>
      </c>
      <c r="K7" s="584">
        <v>100</v>
      </c>
      <c r="L7" s="583">
        <v>1582</v>
      </c>
      <c r="M7" s="584">
        <v>100</v>
      </c>
      <c r="N7" s="583">
        <v>3214</v>
      </c>
      <c r="O7" s="584">
        <v>100</v>
      </c>
      <c r="P7" s="583">
        <v>1637</v>
      </c>
      <c r="Q7" s="584">
        <v>100</v>
      </c>
      <c r="R7" s="583">
        <v>1577</v>
      </c>
      <c r="S7" s="584">
        <v>100</v>
      </c>
      <c r="T7" s="583">
        <v>3288</v>
      </c>
      <c r="U7" s="584">
        <v>100</v>
      </c>
      <c r="V7" s="583">
        <v>1695</v>
      </c>
      <c r="W7" s="584">
        <v>100</v>
      </c>
      <c r="X7" s="583">
        <v>1593</v>
      </c>
      <c r="Y7" s="584">
        <v>100</v>
      </c>
      <c r="Z7" s="583">
        <v>3243</v>
      </c>
      <c r="AA7" s="584">
        <v>100</v>
      </c>
      <c r="AB7" s="583">
        <v>1704</v>
      </c>
      <c r="AC7" s="584">
        <v>100</v>
      </c>
      <c r="AD7" s="583">
        <v>1539</v>
      </c>
      <c r="AE7" s="584">
        <v>100</v>
      </c>
      <c r="AF7" s="583">
        <v>3272</v>
      </c>
      <c r="AG7" s="584">
        <v>100</v>
      </c>
      <c r="AH7" s="583">
        <v>1684</v>
      </c>
      <c r="AI7" s="584">
        <v>100</v>
      </c>
      <c r="AJ7" s="583">
        <v>1588</v>
      </c>
      <c r="AK7" s="584">
        <v>100</v>
      </c>
      <c r="AL7" s="710">
        <v>3418</v>
      </c>
      <c r="AM7" s="711">
        <v>100</v>
      </c>
      <c r="AN7" s="710">
        <v>1745</v>
      </c>
      <c r="AO7" s="711">
        <v>100</v>
      </c>
      <c r="AP7" s="710">
        <v>1673</v>
      </c>
      <c r="AQ7" s="711">
        <v>100</v>
      </c>
    </row>
    <row r="8" spans="1:43" x14ac:dyDescent="0.2">
      <c r="A8" s="585" t="s">
        <v>87</v>
      </c>
      <c r="B8" s="51">
        <v>1405</v>
      </c>
      <c r="C8" s="53">
        <v>42.103685945459993</v>
      </c>
      <c r="D8" s="51">
        <v>571</v>
      </c>
      <c r="E8" s="53">
        <v>33.120649651972158</v>
      </c>
      <c r="F8" s="51">
        <v>834</v>
      </c>
      <c r="G8" s="53">
        <v>51.704897706137629</v>
      </c>
      <c r="H8" s="51">
        <v>1406</v>
      </c>
      <c r="I8" s="53">
        <v>43.664596273291927</v>
      </c>
      <c r="J8" s="51">
        <v>600</v>
      </c>
      <c r="K8" s="53">
        <v>36.630036630036628</v>
      </c>
      <c r="L8" s="51">
        <v>806</v>
      </c>
      <c r="M8" s="53">
        <v>50.948166877370419</v>
      </c>
      <c r="N8" s="51">
        <v>1427</v>
      </c>
      <c r="O8" s="53">
        <v>44.4</v>
      </c>
      <c r="P8" s="51">
        <v>604</v>
      </c>
      <c r="Q8" s="53">
        <v>36.9</v>
      </c>
      <c r="R8" s="51">
        <v>823</v>
      </c>
      <c r="S8" s="53">
        <v>52.2</v>
      </c>
      <c r="T8" s="51">
        <v>1485</v>
      </c>
      <c r="U8" s="53">
        <v>45.2</v>
      </c>
      <c r="V8" s="51">
        <v>635</v>
      </c>
      <c r="W8" s="53">
        <v>37.5</v>
      </c>
      <c r="X8" s="51">
        <v>850</v>
      </c>
      <c r="Y8" s="53">
        <v>53.4</v>
      </c>
      <c r="Z8" s="51">
        <v>1474</v>
      </c>
      <c r="AA8" s="53">
        <v>45.451742213999388</v>
      </c>
      <c r="AB8" s="51">
        <v>670</v>
      </c>
      <c r="AC8" s="53">
        <v>39.31924882629108</v>
      </c>
      <c r="AD8" s="51">
        <v>804</v>
      </c>
      <c r="AE8" s="53">
        <v>52.241715399610136</v>
      </c>
      <c r="AF8" s="51">
        <v>1483</v>
      </c>
      <c r="AG8" s="53">
        <v>45.3239608801956</v>
      </c>
      <c r="AH8" s="51">
        <v>674</v>
      </c>
      <c r="AI8" s="53">
        <v>40.023752969121141</v>
      </c>
      <c r="AJ8" s="51">
        <v>809</v>
      </c>
      <c r="AK8" s="53">
        <v>50.94458438287154</v>
      </c>
      <c r="AL8" s="712">
        <v>1558</v>
      </c>
      <c r="AM8" s="713">
        <v>45.582211819777648</v>
      </c>
      <c r="AN8" s="712">
        <v>685</v>
      </c>
      <c r="AO8" s="713">
        <v>39.255014326647562</v>
      </c>
      <c r="AP8" s="712">
        <v>873</v>
      </c>
      <c r="AQ8" s="713">
        <v>52.18170950388523</v>
      </c>
    </row>
    <row r="9" spans="1:43" x14ac:dyDescent="0.2">
      <c r="A9" s="585" t="s">
        <v>88</v>
      </c>
      <c r="B9" s="51">
        <v>741</v>
      </c>
      <c r="C9" s="53">
        <v>22.205573868744381</v>
      </c>
      <c r="D9" s="51">
        <v>333</v>
      </c>
      <c r="E9" s="53">
        <v>19.315545243619489</v>
      </c>
      <c r="F9" s="51">
        <v>408</v>
      </c>
      <c r="G9" s="53">
        <v>25.294482331060138</v>
      </c>
      <c r="H9" s="51">
        <v>695</v>
      </c>
      <c r="I9" s="53">
        <v>21.583850931677016</v>
      </c>
      <c r="J9" s="51">
        <v>294</v>
      </c>
      <c r="K9" s="53">
        <v>17.948717948717949</v>
      </c>
      <c r="L9" s="51">
        <v>401</v>
      </c>
      <c r="M9" s="53">
        <v>25.347661188369152</v>
      </c>
      <c r="N9" s="51">
        <v>715</v>
      </c>
      <c r="O9" s="53">
        <v>22.2</v>
      </c>
      <c r="P9" s="51">
        <v>307</v>
      </c>
      <c r="Q9" s="53">
        <v>18.8</v>
      </c>
      <c r="R9" s="51">
        <v>408</v>
      </c>
      <c r="S9" s="53">
        <v>25.9</v>
      </c>
      <c r="T9" s="51">
        <v>743</v>
      </c>
      <c r="U9" s="53">
        <v>22.6</v>
      </c>
      <c r="V9" s="51">
        <v>340</v>
      </c>
      <c r="W9" s="53">
        <v>20.100000000000001</v>
      </c>
      <c r="X9" s="51">
        <v>403</v>
      </c>
      <c r="Y9" s="53">
        <v>25.3</v>
      </c>
      <c r="Z9" s="51">
        <v>689</v>
      </c>
      <c r="AA9" s="53">
        <v>21.245760098674069</v>
      </c>
      <c r="AB9" s="51">
        <v>322</v>
      </c>
      <c r="AC9" s="53">
        <v>18.896713615023476</v>
      </c>
      <c r="AD9" s="51">
        <v>367</v>
      </c>
      <c r="AE9" s="53">
        <v>23.846653671215073</v>
      </c>
      <c r="AF9" s="51">
        <v>753</v>
      </c>
      <c r="AG9" s="53">
        <v>23.013447432762838</v>
      </c>
      <c r="AH9" s="51">
        <v>331</v>
      </c>
      <c r="AI9" s="53">
        <v>19.655581947743467</v>
      </c>
      <c r="AJ9" s="51">
        <v>422</v>
      </c>
      <c r="AK9" s="53">
        <v>26.574307304785894</v>
      </c>
      <c r="AL9" s="712">
        <v>801</v>
      </c>
      <c r="AM9" s="713">
        <v>23.434757167934464</v>
      </c>
      <c r="AN9" s="712">
        <v>386</v>
      </c>
      <c r="AO9" s="713">
        <v>22.120343839541547</v>
      </c>
      <c r="AP9" s="712">
        <v>415</v>
      </c>
      <c r="AQ9" s="713">
        <v>24.805738194859533</v>
      </c>
    </row>
    <row r="10" spans="1:43" x14ac:dyDescent="0.2">
      <c r="A10" s="585" t="s">
        <v>89</v>
      </c>
      <c r="B10" s="51">
        <v>765</v>
      </c>
      <c r="C10" s="53">
        <v>22.924782738987115</v>
      </c>
      <c r="D10" s="51">
        <v>566</v>
      </c>
      <c r="E10" s="53">
        <v>32.830626450116007</v>
      </c>
      <c r="F10" s="51">
        <v>199</v>
      </c>
      <c r="G10" s="53">
        <v>12.337259764414135</v>
      </c>
      <c r="H10" s="51">
        <v>685</v>
      </c>
      <c r="I10" s="53">
        <v>21.273291925465841</v>
      </c>
      <c r="J10" s="51">
        <v>501</v>
      </c>
      <c r="K10" s="53">
        <v>30.586080586080588</v>
      </c>
      <c r="L10" s="51">
        <v>184</v>
      </c>
      <c r="M10" s="53">
        <v>11.630847029077119</v>
      </c>
      <c r="N10" s="51">
        <v>749</v>
      </c>
      <c r="O10" s="53">
        <v>23.3</v>
      </c>
      <c r="P10" s="51">
        <v>535</v>
      </c>
      <c r="Q10" s="53">
        <v>32.700000000000003</v>
      </c>
      <c r="R10" s="51">
        <v>214</v>
      </c>
      <c r="S10" s="53">
        <v>13.6</v>
      </c>
      <c r="T10" s="51">
        <v>713</v>
      </c>
      <c r="U10" s="53">
        <v>21.7</v>
      </c>
      <c r="V10" s="51">
        <v>538</v>
      </c>
      <c r="W10" s="53">
        <v>31.7</v>
      </c>
      <c r="X10" s="51">
        <v>175</v>
      </c>
      <c r="Y10" s="53">
        <v>11</v>
      </c>
      <c r="Z10" s="51">
        <v>746</v>
      </c>
      <c r="AA10" s="53">
        <v>23.003391921060746</v>
      </c>
      <c r="AB10" s="51">
        <v>550</v>
      </c>
      <c r="AC10" s="53">
        <v>32.27699530516432</v>
      </c>
      <c r="AD10" s="51">
        <v>196</v>
      </c>
      <c r="AE10" s="53">
        <v>12.735542560103962</v>
      </c>
      <c r="AF10" s="51">
        <v>725</v>
      </c>
      <c r="AG10" s="53">
        <v>22.157701711491441</v>
      </c>
      <c r="AH10" s="51">
        <v>529</v>
      </c>
      <c r="AI10" s="53">
        <v>31.413301662707838</v>
      </c>
      <c r="AJ10" s="51">
        <v>196</v>
      </c>
      <c r="AK10" s="53">
        <v>12.342569269521411</v>
      </c>
      <c r="AL10" s="712">
        <v>756</v>
      </c>
      <c r="AM10" s="713">
        <v>22.118197776477473</v>
      </c>
      <c r="AN10" s="712">
        <v>519</v>
      </c>
      <c r="AO10" s="713">
        <v>29.742120343839538</v>
      </c>
      <c r="AP10" s="712">
        <v>237</v>
      </c>
      <c r="AQ10" s="713">
        <v>14.166168559473999</v>
      </c>
    </row>
    <row r="11" spans="1:43" x14ac:dyDescent="0.2">
      <c r="A11" s="586" t="s">
        <v>91</v>
      </c>
      <c r="B11" s="51">
        <v>426</v>
      </c>
      <c r="C11" s="52">
        <v>12.76595744680851</v>
      </c>
      <c r="D11" s="51">
        <v>254</v>
      </c>
      <c r="E11" s="53">
        <v>14.733178654292342</v>
      </c>
      <c r="F11" s="51">
        <v>172</v>
      </c>
      <c r="G11" s="53">
        <v>10.663360198388098</v>
      </c>
      <c r="H11" s="51">
        <v>434</v>
      </c>
      <c r="I11" s="52">
        <v>13.478260869565219</v>
      </c>
      <c r="J11" s="51">
        <v>243</v>
      </c>
      <c r="K11" s="53">
        <v>14.835164835164836</v>
      </c>
      <c r="L11" s="51">
        <v>191</v>
      </c>
      <c r="M11" s="53">
        <v>12.073324905183313</v>
      </c>
      <c r="N11" s="51">
        <v>323</v>
      </c>
      <c r="O11" s="52">
        <v>10</v>
      </c>
      <c r="P11" s="51">
        <v>191</v>
      </c>
      <c r="Q11" s="53">
        <v>11.7</v>
      </c>
      <c r="R11" s="51">
        <v>132</v>
      </c>
      <c r="S11" s="53">
        <v>8.4</v>
      </c>
      <c r="T11" s="51">
        <v>347</v>
      </c>
      <c r="U11" s="52">
        <v>10.5</v>
      </c>
      <c r="V11" s="51">
        <v>182</v>
      </c>
      <c r="W11" s="53">
        <v>10.7</v>
      </c>
      <c r="X11" s="51">
        <v>165</v>
      </c>
      <c r="Y11" s="53">
        <v>10.3</v>
      </c>
      <c r="Z11" s="51">
        <v>334</v>
      </c>
      <c r="AA11" s="52">
        <v>10.299105766265804</v>
      </c>
      <c r="AB11" s="51">
        <v>162</v>
      </c>
      <c r="AC11" s="53">
        <v>9.5070422535211261</v>
      </c>
      <c r="AD11" s="51">
        <v>172</v>
      </c>
      <c r="AE11" s="53">
        <v>11.176088369070825</v>
      </c>
      <c r="AF11" s="51">
        <v>311</v>
      </c>
      <c r="AG11" s="53">
        <v>9.5048899755501228</v>
      </c>
      <c r="AH11" s="51">
        <v>150</v>
      </c>
      <c r="AI11" s="53">
        <v>8.9073634204275542</v>
      </c>
      <c r="AJ11" s="51">
        <v>161</v>
      </c>
      <c r="AK11" s="53">
        <v>10.138539042821158</v>
      </c>
      <c r="AL11" s="712">
        <v>303</v>
      </c>
      <c r="AM11" s="713">
        <v>8.8648332358104156</v>
      </c>
      <c r="AN11" s="712">
        <v>155</v>
      </c>
      <c r="AO11" s="713">
        <v>8.8825214899713476</v>
      </c>
      <c r="AP11" s="712">
        <v>148</v>
      </c>
      <c r="AQ11" s="713">
        <v>8.8463837417812314</v>
      </c>
    </row>
    <row r="12" spans="1:43" x14ac:dyDescent="0.2">
      <c r="A12" s="546"/>
      <c r="B12" s="587"/>
      <c r="C12" s="588"/>
      <c r="D12" s="587"/>
      <c r="E12" s="589"/>
      <c r="F12" s="587"/>
      <c r="G12" s="589"/>
      <c r="H12" s="205"/>
      <c r="I12" s="206"/>
      <c r="J12" s="205"/>
      <c r="K12" s="207"/>
      <c r="L12" s="205"/>
      <c r="M12" s="207"/>
    </row>
    <row r="13" spans="1:43" ht="13.5" x14ac:dyDescent="0.2">
      <c r="A13" s="546" t="s">
        <v>271</v>
      </c>
      <c r="B13" s="205"/>
      <c r="C13" s="206"/>
      <c r="D13" s="205"/>
      <c r="E13" s="207"/>
      <c r="F13" s="205"/>
      <c r="G13" s="207"/>
      <c r="H13" s="205"/>
      <c r="I13" s="206"/>
      <c r="J13" s="205"/>
      <c r="K13" s="207"/>
      <c r="L13" s="205"/>
      <c r="M13" s="207"/>
    </row>
    <row r="14" spans="1:43" ht="13.5" x14ac:dyDescent="0.2">
      <c r="A14" s="546" t="s">
        <v>272</v>
      </c>
      <c r="B14" s="205"/>
      <c r="C14" s="206"/>
      <c r="D14" s="205"/>
      <c r="E14" s="207"/>
      <c r="F14" s="205"/>
      <c r="G14" s="207"/>
      <c r="H14" s="205"/>
      <c r="I14" s="206"/>
      <c r="J14" s="205"/>
      <c r="K14" s="207"/>
      <c r="L14" s="205"/>
      <c r="M14" s="207"/>
    </row>
    <row r="15" spans="1:43" x14ac:dyDescent="0.2">
      <c r="B15" s="55"/>
      <c r="C15" s="55"/>
      <c r="D15" s="55"/>
      <c r="E15" s="55"/>
      <c r="F15" s="55"/>
      <c r="G15" s="55"/>
      <c r="H15" s="3"/>
      <c r="I15" s="3"/>
      <c r="J15" s="3"/>
      <c r="K15" s="3"/>
      <c r="L15" s="3"/>
      <c r="M15" s="3"/>
    </row>
    <row r="16" spans="1:43" ht="15" customHeight="1" x14ac:dyDescent="0.2">
      <c r="A16" s="773" t="s">
        <v>92</v>
      </c>
      <c r="B16" s="773"/>
      <c r="C16" s="773"/>
      <c r="D16" s="773"/>
      <c r="E16" s="54"/>
      <c r="F16" s="54"/>
      <c r="G16" s="54"/>
      <c r="H16" s="541"/>
      <c r="I16" s="541"/>
      <c r="J16" s="541"/>
      <c r="K16" s="541"/>
      <c r="L16" s="541"/>
      <c r="M16" s="541"/>
    </row>
    <row r="17" spans="1:15" ht="33" customHeight="1" x14ac:dyDescent="0.2">
      <c r="A17" s="774"/>
      <c r="B17" s="774"/>
      <c r="C17" s="774"/>
      <c r="D17" s="774"/>
      <c r="E17" s="774"/>
      <c r="F17" s="774"/>
      <c r="G17" s="774"/>
      <c r="H17" s="774"/>
      <c r="I17" s="774"/>
      <c r="J17" s="774"/>
      <c r="K17" s="774"/>
      <c r="L17" s="774"/>
      <c r="M17" s="774"/>
    </row>
    <row r="18" spans="1:15" x14ac:dyDescent="0.2">
      <c r="A18" s="590"/>
      <c r="B18" s="775" t="s">
        <v>262</v>
      </c>
      <c r="C18" s="775"/>
      <c r="D18" s="775" t="s">
        <v>263</v>
      </c>
      <c r="E18" s="775"/>
      <c r="F18" s="776" t="s">
        <v>448</v>
      </c>
      <c r="G18" s="776"/>
      <c r="H18" s="770" t="s">
        <v>504</v>
      </c>
      <c r="I18" s="770"/>
      <c r="J18" s="770" t="s">
        <v>642</v>
      </c>
      <c r="K18" s="770"/>
      <c r="L18" s="770" t="s">
        <v>676</v>
      </c>
      <c r="M18" s="770"/>
      <c r="N18" s="770" t="s">
        <v>720</v>
      </c>
      <c r="O18" s="770"/>
    </row>
    <row r="19" spans="1:15" x14ac:dyDescent="0.2">
      <c r="A19" s="590"/>
      <c r="B19" s="591" t="s">
        <v>82</v>
      </c>
      <c r="C19" s="591" t="s">
        <v>83</v>
      </c>
      <c r="D19" s="591" t="s">
        <v>82</v>
      </c>
      <c r="E19" s="591" t="s">
        <v>83</v>
      </c>
      <c r="F19" s="592" t="s">
        <v>82</v>
      </c>
      <c r="G19" s="592" t="s">
        <v>83</v>
      </c>
      <c r="H19" s="593" t="s">
        <v>82</v>
      </c>
      <c r="I19" s="593" t="s">
        <v>83</v>
      </c>
      <c r="J19" s="593" t="s">
        <v>82</v>
      </c>
      <c r="K19" s="593" t="s">
        <v>83</v>
      </c>
      <c r="L19" s="593" t="s">
        <v>82</v>
      </c>
      <c r="M19" s="593" t="s">
        <v>83</v>
      </c>
      <c r="N19" s="593" t="s">
        <v>82</v>
      </c>
      <c r="O19" s="593" t="s">
        <v>83</v>
      </c>
    </row>
    <row r="20" spans="1:15" x14ac:dyDescent="0.2">
      <c r="A20" s="590" t="s">
        <v>87</v>
      </c>
      <c r="B20" s="594">
        <v>33.120649651972158</v>
      </c>
      <c r="C20" s="594">
        <v>51.704897706137629</v>
      </c>
      <c r="D20" s="594">
        <v>36.630036630036628</v>
      </c>
      <c r="E20" s="594">
        <v>50.948166877370419</v>
      </c>
      <c r="F20" s="592">
        <v>36.9</v>
      </c>
      <c r="G20" s="592">
        <v>52.2</v>
      </c>
      <c r="H20" s="593">
        <v>37.5</v>
      </c>
      <c r="I20" s="593">
        <v>53.4</v>
      </c>
      <c r="J20" s="595">
        <v>39.31924882629108</v>
      </c>
      <c r="K20" s="595">
        <v>52.241715399610136</v>
      </c>
      <c r="L20" s="595">
        <v>40.023752969121141</v>
      </c>
      <c r="M20" s="595">
        <v>50.94458438287154</v>
      </c>
      <c r="N20" s="595">
        <v>39.255014326647562</v>
      </c>
      <c r="O20" s="595">
        <v>52.18170950388523</v>
      </c>
    </row>
    <row r="21" spans="1:15" x14ac:dyDescent="0.2">
      <c r="A21" s="590" t="s">
        <v>88</v>
      </c>
      <c r="B21" s="594">
        <v>19.315545243619489</v>
      </c>
      <c r="C21" s="594">
        <v>25.294482331060138</v>
      </c>
      <c r="D21" s="594">
        <v>17.948717948717949</v>
      </c>
      <c r="E21" s="594">
        <v>25.347661188369152</v>
      </c>
      <c r="F21" s="592">
        <v>18.8</v>
      </c>
      <c r="G21" s="592">
        <v>25.9</v>
      </c>
      <c r="H21" s="593">
        <v>20.100000000000001</v>
      </c>
      <c r="I21" s="593">
        <v>25.3</v>
      </c>
      <c r="J21" s="595">
        <v>18.896713615023476</v>
      </c>
      <c r="K21" s="595">
        <v>23.846653671215073</v>
      </c>
      <c r="L21" s="595">
        <v>19.655581947743467</v>
      </c>
      <c r="M21" s="595">
        <v>26.574307304785894</v>
      </c>
      <c r="N21" s="595">
        <v>22.120343839541547</v>
      </c>
      <c r="O21" s="595">
        <v>24.805738194859533</v>
      </c>
    </row>
    <row r="22" spans="1:15" x14ac:dyDescent="0.2">
      <c r="A22" s="590" t="s">
        <v>89</v>
      </c>
      <c r="B22" s="594">
        <v>32.830626450116007</v>
      </c>
      <c r="C22" s="594">
        <v>12.337259764414135</v>
      </c>
      <c r="D22" s="594">
        <v>30.586080586080588</v>
      </c>
      <c r="E22" s="594">
        <v>11.630847029077119</v>
      </c>
      <c r="F22" s="592">
        <v>32.700000000000003</v>
      </c>
      <c r="G22" s="592">
        <v>13.6</v>
      </c>
      <c r="H22" s="593">
        <v>31.7</v>
      </c>
      <c r="I22" s="595">
        <v>11</v>
      </c>
      <c r="J22" s="595">
        <v>32.27699530516432</v>
      </c>
      <c r="K22" s="595">
        <v>12.735542560103962</v>
      </c>
      <c r="L22" s="595">
        <v>31.413301662707838</v>
      </c>
      <c r="M22" s="595">
        <v>12.342569269521411</v>
      </c>
      <c r="N22" s="595">
        <v>29.742120343839538</v>
      </c>
      <c r="O22" s="595">
        <v>14.166168559473999</v>
      </c>
    </row>
    <row r="23" spans="1:15" x14ac:dyDescent="0.2">
      <c r="A23" s="590" t="s">
        <v>91</v>
      </c>
      <c r="B23" s="594">
        <v>14.733178654292342</v>
      </c>
      <c r="C23" s="594">
        <v>10.663360198388098</v>
      </c>
      <c r="D23" s="594">
        <v>14.835164835164836</v>
      </c>
      <c r="E23" s="594">
        <v>12.073324905183313</v>
      </c>
      <c r="F23" s="592">
        <v>11.7</v>
      </c>
      <c r="G23" s="592">
        <v>8.4</v>
      </c>
      <c r="H23" s="593">
        <v>10.7</v>
      </c>
      <c r="I23" s="593">
        <v>10.3</v>
      </c>
      <c r="J23" s="595">
        <v>9.5070422535211261</v>
      </c>
      <c r="K23" s="595">
        <v>11.176088369070825</v>
      </c>
      <c r="L23" s="595">
        <v>8.9073634204275542</v>
      </c>
      <c r="M23" s="595">
        <v>10.138539042821158</v>
      </c>
      <c r="N23" s="595">
        <v>8.8825214899713476</v>
      </c>
      <c r="O23" s="595">
        <v>8.8463837417812314</v>
      </c>
    </row>
    <row r="46" spans="1:1" ht="15" customHeight="1" x14ac:dyDescent="0.25">
      <c r="A46" s="255" t="s">
        <v>459</v>
      </c>
    </row>
    <row r="47" spans="1:1" ht="15" customHeight="1" x14ac:dyDescent="0.2"/>
  </sheetData>
  <mergeCells count="18">
    <mergeCell ref="AL3:AQ3"/>
    <mergeCell ref="N18:O18"/>
    <mergeCell ref="Z3:AE3"/>
    <mergeCell ref="AF3:AK3"/>
    <mergeCell ref="A16:D16"/>
    <mergeCell ref="A17:M17"/>
    <mergeCell ref="B18:C18"/>
    <mergeCell ref="D18:E18"/>
    <mergeCell ref="F18:G18"/>
    <mergeCell ref="H18:I18"/>
    <mergeCell ref="J18:K18"/>
    <mergeCell ref="L18:M18"/>
    <mergeCell ref="A1:Y1"/>
    <mergeCell ref="B2:G2"/>
    <mergeCell ref="B3:G3"/>
    <mergeCell ref="H3:M3"/>
    <mergeCell ref="N3:S3"/>
    <mergeCell ref="T3:Y3"/>
  </mergeCells>
  <hyperlinks>
    <hyperlink ref="A46" location="Indice!A1" display="&lt; Torna all'indice"/>
  </hyperlinks>
  <pageMargins left="0.7" right="0.7" top="0.75" bottom="0.75" header="0.3" footer="0.3"/>
  <pageSetup paperSize="9"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7"/>
  <sheetViews>
    <sheetView showGridLines="0" zoomScaleNormal="100" workbookViewId="0">
      <selection sqref="A1:P1"/>
    </sheetView>
  </sheetViews>
  <sheetFormatPr defaultColWidth="9.140625" defaultRowHeight="12" x14ac:dyDescent="0.2"/>
  <cols>
    <col min="1" max="1" width="39.140625" style="264" customWidth="1"/>
    <col min="2" max="16384" width="9.140625" style="264"/>
  </cols>
  <sheetData>
    <row r="1" spans="1:41" ht="15" customHeight="1" x14ac:dyDescent="0.2">
      <c r="A1" s="783" t="s">
        <v>649</v>
      </c>
      <c r="B1" s="783"/>
      <c r="C1" s="783"/>
      <c r="D1" s="783"/>
      <c r="E1" s="783"/>
      <c r="F1" s="783"/>
      <c r="G1" s="783"/>
      <c r="H1" s="783"/>
      <c r="I1" s="783"/>
      <c r="J1" s="783"/>
      <c r="K1" s="783"/>
      <c r="L1" s="783"/>
      <c r="M1" s="783"/>
      <c r="N1" s="783"/>
      <c r="O1" s="783"/>
      <c r="P1" s="783"/>
    </row>
    <row r="2" spans="1:41" x14ac:dyDescent="0.2">
      <c r="A2" s="59"/>
      <c r="B2" s="59"/>
      <c r="C2" s="59"/>
      <c r="D2" s="59"/>
      <c r="E2" s="59"/>
      <c r="F2" s="60"/>
    </row>
    <row r="3" spans="1:41" s="354" customFormat="1" x14ac:dyDescent="0.2">
      <c r="A3" s="596"/>
      <c r="B3" s="784">
        <v>2015</v>
      </c>
      <c r="C3" s="784"/>
      <c r="D3" s="784"/>
      <c r="E3" s="784"/>
      <c r="F3" s="784"/>
      <c r="G3" s="778">
        <v>2016</v>
      </c>
      <c r="H3" s="778"/>
      <c r="I3" s="778"/>
      <c r="J3" s="778"/>
      <c r="K3" s="778"/>
      <c r="L3" s="778">
        <v>2017</v>
      </c>
      <c r="M3" s="778"/>
      <c r="N3" s="778"/>
      <c r="O3" s="778"/>
      <c r="P3" s="779"/>
      <c r="Q3" s="778">
        <v>2018</v>
      </c>
      <c r="R3" s="778"/>
      <c r="S3" s="778"/>
      <c r="T3" s="778"/>
      <c r="U3" s="779"/>
      <c r="V3" s="778">
        <v>2019</v>
      </c>
      <c r="W3" s="778"/>
      <c r="X3" s="778"/>
      <c r="Y3" s="778"/>
      <c r="Z3" s="779"/>
      <c r="AA3" s="778">
        <v>2020</v>
      </c>
      <c r="AB3" s="778"/>
      <c r="AC3" s="778"/>
      <c r="AD3" s="778"/>
      <c r="AE3" s="779"/>
      <c r="AF3" s="778">
        <v>2021</v>
      </c>
      <c r="AG3" s="778"/>
      <c r="AH3" s="778"/>
      <c r="AI3" s="778"/>
      <c r="AJ3" s="779"/>
      <c r="AK3" s="781">
        <v>2022</v>
      </c>
      <c r="AL3" s="781"/>
      <c r="AM3" s="781"/>
      <c r="AN3" s="781"/>
      <c r="AO3" s="782"/>
    </row>
    <row r="4" spans="1:41" s="359" customFormat="1" x14ac:dyDescent="0.2">
      <c r="A4" s="356"/>
      <c r="B4" s="357" t="s">
        <v>41</v>
      </c>
      <c r="C4" s="357" t="s">
        <v>0</v>
      </c>
      <c r="D4" s="357" t="s">
        <v>1</v>
      </c>
      <c r="E4" s="357" t="s">
        <v>269</v>
      </c>
      <c r="F4" s="357" t="s">
        <v>270</v>
      </c>
      <c r="G4" s="357" t="s">
        <v>41</v>
      </c>
      <c r="H4" s="357" t="s">
        <v>0</v>
      </c>
      <c r="I4" s="357" t="s">
        <v>1</v>
      </c>
      <c r="J4" s="357" t="s">
        <v>269</v>
      </c>
      <c r="K4" s="357" t="s">
        <v>270</v>
      </c>
      <c r="L4" s="357" t="s">
        <v>41</v>
      </c>
      <c r="M4" s="357" t="s">
        <v>0</v>
      </c>
      <c r="N4" s="357" t="s">
        <v>1</v>
      </c>
      <c r="O4" s="357" t="s">
        <v>269</v>
      </c>
      <c r="P4" s="357" t="s">
        <v>270</v>
      </c>
      <c r="Q4" s="357" t="s">
        <v>41</v>
      </c>
      <c r="R4" s="357" t="s">
        <v>0</v>
      </c>
      <c r="S4" s="357" t="s">
        <v>1</v>
      </c>
      <c r="T4" s="357" t="s">
        <v>269</v>
      </c>
      <c r="U4" s="358" t="s">
        <v>270</v>
      </c>
      <c r="V4" s="357" t="s">
        <v>41</v>
      </c>
      <c r="W4" s="357" t="s">
        <v>0</v>
      </c>
      <c r="X4" s="357" t="s">
        <v>1</v>
      </c>
      <c r="Y4" s="357" t="s">
        <v>269</v>
      </c>
      <c r="Z4" s="358" t="s">
        <v>270</v>
      </c>
      <c r="AA4" s="357" t="s">
        <v>41</v>
      </c>
      <c r="AB4" s="357" t="s">
        <v>0</v>
      </c>
      <c r="AC4" s="357" t="s">
        <v>1</v>
      </c>
      <c r="AD4" s="357" t="s">
        <v>269</v>
      </c>
      <c r="AE4" s="358" t="s">
        <v>270</v>
      </c>
      <c r="AF4" s="357" t="s">
        <v>41</v>
      </c>
      <c r="AG4" s="357" t="s">
        <v>0</v>
      </c>
      <c r="AH4" s="357" t="s">
        <v>1</v>
      </c>
      <c r="AI4" s="357" t="s">
        <v>269</v>
      </c>
      <c r="AJ4" s="358" t="s">
        <v>270</v>
      </c>
      <c r="AK4" s="357" t="s">
        <v>41</v>
      </c>
      <c r="AL4" s="357" t="s">
        <v>0</v>
      </c>
      <c r="AM4" s="357" t="s">
        <v>1</v>
      </c>
      <c r="AN4" s="357" t="s">
        <v>269</v>
      </c>
      <c r="AO4" s="358" t="s">
        <v>270</v>
      </c>
    </row>
    <row r="5" spans="1:41" x14ac:dyDescent="0.2">
      <c r="A5" s="773"/>
      <c r="B5" s="780"/>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1:41" x14ac:dyDescent="0.2">
      <c r="A6" s="597" t="s">
        <v>41</v>
      </c>
      <c r="B6" s="598">
        <v>10042</v>
      </c>
      <c r="C6" s="467">
        <f t="shared" ref="C6:C42" si="0">B6-D6</f>
        <v>5818</v>
      </c>
      <c r="D6" s="467">
        <v>4224</v>
      </c>
      <c r="E6" s="468">
        <f>C6/B6*100</f>
        <v>57.936666002788286</v>
      </c>
      <c r="F6" s="468">
        <f>D6/B6*100</f>
        <v>42.063333997211707</v>
      </c>
      <c r="G6" s="598">
        <v>10080</v>
      </c>
      <c r="H6" s="467">
        <f t="shared" ref="H6:H42" si="1">G6-I6</f>
        <v>5863</v>
      </c>
      <c r="I6" s="467">
        <v>4217</v>
      </c>
      <c r="J6" s="468">
        <f>H6/G6*100</f>
        <v>58.164682539682545</v>
      </c>
      <c r="K6" s="468">
        <f>I6/G6*100</f>
        <v>41.835317460317462</v>
      </c>
      <c r="L6" s="598">
        <v>10022</v>
      </c>
      <c r="M6" s="467">
        <f t="shared" ref="M6:M42" si="2">L6-N6</f>
        <v>5899</v>
      </c>
      <c r="N6" s="467">
        <v>4123</v>
      </c>
      <c r="O6" s="468">
        <f>M6/L6*100</f>
        <v>58.860506884853322</v>
      </c>
      <c r="P6" s="468">
        <f>N6/L6*100</f>
        <v>41.139493115146678</v>
      </c>
      <c r="Q6" s="598">
        <v>10006</v>
      </c>
      <c r="R6" s="467">
        <f t="shared" ref="R6:R42" si="3">Q6-S6</f>
        <v>5922</v>
      </c>
      <c r="S6" s="467">
        <v>4084</v>
      </c>
      <c r="T6" s="468">
        <f>R6/Q6*100</f>
        <v>59.184489306416154</v>
      </c>
      <c r="U6" s="468">
        <f>S6/Q6*100</f>
        <v>40.815510693583853</v>
      </c>
      <c r="V6" s="598">
        <v>9920</v>
      </c>
      <c r="W6" s="467">
        <f t="shared" ref="W6:W42" si="4">V6-X6</f>
        <v>5838</v>
      </c>
      <c r="X6" s="467">
        <v>4082</v>
      </c>
      <c r="Y6" s="468">
        <f>W6/V6*100</f>
        <v>58.850806451612904</v>
      </c>
      <c r="Z6" s="468">
        <f>X6/V6*100</f>
        <v>41.149193548387096</v>
      </c>
      <c r="AA6" s="598">
        <v>9954</v>
      </c>
      <c r="AB6" s="467">
        <f t="shared" ref="AB6:AB42" si="5">AA6-AC6</f>
        <v>5907</v>
      </c>
      <c r="AC6" s="467">
        <v>4047</v>
      </c>
      <c r="AD6" s="468">
        <f>AB6/AA6*100</f>
        <v>59.342977697408074</v>
      </c>
      <c r="AE6" s="468">
        <f>AC6/AA6*100</f>
        <v>40.657022302591919</v>
      </c>
      <c r="AF6" s="598">
        <v>10052</v>
      </c>
      <c r="AG6" s="715">
        <f t="shared" ref="AG6:AG42" si="6">AF6-AH6</f>
        <v>6001</v>
      </c>
      <c r="AH6" s="715">
        <v>4051</v>
      </c>
      <c r="AI6" s="716">
        <f>AG6/AF6*100</f>
        <v>59.699562276163945</v>
      </c>
      <c r="AJ6" s="716">
        <f>AH6/AF6*100</f>
        <v>40.300437723836055</v>
      </c>
      <c r="AK6" s="714">
        <v>9774</v>
      </c>
      <c r="AL6" s="715">
        <v>5903</v>
      </c>
      <c r="AM6" s="715">
        <v>3871</v>
      </c>
      <c r="AN6" s="716">
        <v>60.394925312052386</v>
      </c>
      <c r="AO6" s="716">
        <v>39.605074687947614</v>
      </c>
    </row>
    <row r="7" spans="1:41" s="477" customFormat="1" x14ac:dyDescent="0.2">
      <c r="A7" s="599" t="s">
        <v>94</v>
      </c>
      <c r="B7" s="469">
        <v>254</v>
      </c>
      <c r="C7" s="469">
        <f t="shared" si="0"/>
        <v>157</v>
      </c>
      <c r="D7" s="469">
        <v>97</v>
      </c>
      <c r="E7" s="470">
        <f t="shared" ref="E7:E42" si="7">C7/B7*100</f>
        <v>61.811023622047244</v>
      </c>
      <c r="F7" s="470">
        <f t="shared" ref="F7:F42" si="8">D7/B7*100</f>
        <v>38.188976377952756</v>
      </c>
      <c r="G7" s="469">
        <v>229</v>
      </c>
      <c r="H7" s="469">
        <f t="shared" si="1"/>
        <v>147</v>
      </c>
      <c r="I7" s="469">
        <v>82</v>
      </c>
      <c r="J7" s="470">
        <f t="shared" ref="J7:J42" si="9">H7/G7*100</f>
        <v>64.192139737991269</v>
      </c>
      <c r="K7" s="470">
        <f t="shared" ref="K7:K42" si="10">I7/G7*100</f>
        <v>35.807860262008731</v>
      </c>
      <c r="L7" s="469">
        <v>233</v>
      </c>
      <c r="M7" s="469">
        <f t="shared" si="2"/>
        <v>144</v>
      </c>
      <c r="N7" s="469">
        <v>89</v>
      </c>
      <c r="O7" s="470">
        <f t="shared" ref="O7:O42" si="11">M7/L7*100</f>
        <v>61.802575107296143</v>
      </c>
      <c r="P7" s="470">
        <f t="shared" ref="P7:P42" si="12">N7/L7*100</f>
        <v>38.197424892703864</v>
      </c>
      <c r="Q7" s="469">
        <v>243</v>
      </c>
      <c r="R7" s="469">
        <f t="shared" si="3"/>
        <v>158</v>
      </c>
      <c r="S7" s="469">
        <v>85</v>
      </c>
      <c r="T7" s="470">
        <f t="shared" ref="T7:T12" si="13">R7/Q7*100</f>
        <v>65.02057613168725</v>
      </c>
      <c r="U7" s="470">
        <f t="shared" ref="U7:U12" si="14">S7/Q7*100</f>
        <v>34.979423868312757</v>
      </c>
      <c r="V7" s="469">
        <v>234</v>
      </c>
      <c r="W7" s="469">
        <f t="shared" si="4"/>
        <v>142</v>
      </c>
      <c r="X7" s="469">
        <v>92</v>
      </c>
      <c r="Y7" s="470">
        <f t="shared" ref="Y7:Y12" si="15">W7/V7*100</f>
        <v>60.683760683760681</v>
      </c>
      <c r="Z7" s="470">
        <f t="shared" ref="Z7:Z12" si="16">X7/V7*100</f>
        <v>39.316239316239319</v>
      </c>
      <c r="AA7" s="469">
        <v>241</v>
      </c>
      <c r="AB7" s="469">
        <f t="shared" si="5"/>
        <v>165</v>
      </c>
      <c r="AC7" s="469">
        <v>76</v>
      </c>
      <c r="AD7" s="470">
        <f t="shared" ref="AD7:AD12" si="17">AB7/AA7*100</f>
        <v>68.46473029045643</v>
      </c>
      <c r="AE7" s="470">
        <f t="shared" ref="AE7:AE12" si="18">AC7/AA7*100</f>
        <v>31.535269709543567</v>
      </c>
      <c r="AF7" s="469">
        <v>247</v>
      </c>
      <c r="AG7" s="718">
        <f t="shared" si="6"/>
        <v>160</v>
      </c>
      <c r="AH7" s="718">
        <v>87</v>
      </c>
      <c r="AI7" s="719">
        <f t="shared" ref="AI7:AI12" si="19">AG7/AF7*100</f>
        <v>64.777327935222672</v>
      </c>
      <c r="AJ7" s="719">
        <f t="shared" ref="AJ7:AJ12" si="20">AH7/AF7*100</f>
        <v>35.222672064777328</v>
      </c>
      <c r="AK7" s="717">
        <v>238</v>
      </c>
      <c r="AL7" s="718">
        <v>153</v>
      </c>
      <c r="AM7" s="718">
        <v>85</v>
      </c>
      <c r="AN7" s="719">
        <v>64.285714285714292</v>
      </c>
      <c r="AO7" s="719">
        <v>35.714285714285715</v>
      </c>
    </row>
    <row r="8" spans="1:41" s="477" customFormat="1" x14ac:dyDescent="0.2">
      <c r="A8" s="600" t="s">
        <v>95</v>
      </c>
      <c r="B8" s="471">
        <v>341</v>
      </c>
      <c r="C8" s="471">
        <f t="shared" si="0"/>
        <v>246</v>
      </c>
      <c r="D8" s="471">
        <v>95</v>
      </c>
      <c r="E8" s="472">
        <f t="shared" si="7"/>
        <v>72.140762463343108</v>
      </c>
      <c r="F8" s="472">
        <f t="shared" si="8"/>
        <v>27.859237536656888</v>
      </c>
      <c r="G8" s="471">
        <v>334</v>
      </c>
      <c r="H8" s="471">
        <f t="shared" si="1"/>
        <v>241</v>
      </c>
      <c r="I8" s="471">
        <v>93</v>
      </c>
      <c r="J8" s="472">
        <f t="shared" si="9"/>
        <v>72.155688622754482</v>
      </c>
      <c r="K8" s="472">
        <f t="shared" si="10"/>
        <v>27.844311377245507</v>
      </c>
      <c r="L8" s="471">
        <v>346</v>
      </c>
      <c r="M8" s="471">
        <f t="shared" si="2"/>
        <v>257</v>
      </c>
      <c r="N8" s="471">
        <v>89</v>
      </c>
      <c r="O8" s="472">
        <f t="shared" si="11"/>
        <v>74.27745664739885</v>
      </c>
      <c r="P8" s="472">
        <f t="shared" si="12"/>
        <v>25.722543352601157</v>
      </c>
      <c r="Q8" s="471">
        <v>344</v>
      </c>
      <c r="R8" s="471">
        <f t="shared" si="3"/>
        <v>252</v>
      </c>
      <c r="S8" s="471">
        <v>92</v>
      </c>
      <c r="T8" s="472">
        <f t="shared" si="13"/>
        <v>73.255813953488371</v>
      </c>
      <c r="U8" s="472">
        <f t="shared" si="14"/>
        <v>26.744186046511626</v>
      </c>
      <c r="V8" s="471">
        <v>344</v>
      </c>
      <c r="W8" s="471">
        <f t="shared" si="4"/>
        <v>248</v>
      </c>
      <c r="X8" s="471">
        <v>96</v>
      </c>
      <c r="Y8" s="472">
        <f t="shared" si="15"/>
        <v>72.093023255813947</v>
      </c>
      <c r="Z8" s="472">
        <f t="shared" si="16"/>
        <v>27.906976744186046</v>
      </c>
      <c r="AA8" s="471">
        <v>336</v>
      </c>
      <c r="AB8" s="471">
        <f t="shared" si="5"/>
        <v>235</v>
      </c>
      <c r="AC8" s="471">
        <v>101</v>
      </c>
      <c r="AD8" s="472">
        <f t="shared" si="17"/>
        <v>69.94047619047619</v>
      </c>
      <c r="AE8" s="472">
        <f t="shared" si="18"/>
        <v>30.059523809523807</v>
      </c>
      <c r="AF8" s="471">
        <v>320</v>
      </c>
      <c r="AG8" s="721">
        <f t="shared" si="6"/>
        <v>227</v>
      </c>
      <c r="AH8" s="721">
        <v>93</v>
      </c>
      <c r="AI8" s="722">
        <f t="shared" si="19"/>
        <v>70.9375</v>
      </c>
      <c r="AJ8" s="722">
        <f t="shared" si="20"/>
        <v>29.062500000000004</v>
      </c>
      <c r="AK8" s="720">
        <v>313</v>
      </c>
      <c r="AL8" s="721">
        <v>222</v>
      </c>
      <c r="AM8" s="721">
        <v>91</v>
      </c>
      <c r="AN8" s="722">
        <v>70.926517571884986</v>
      </c>
      <c r="AO8" s="722">
        <v>29.073482428115017</v>
      </c>
    </row>
    <row r="9" spans="1:41" s="477" customFormat="1" x14ac:dyDescent="0.2">
      <c r="A9" s="601" t="s">
        <v>96</v>
      </c>
      <c r="B9" s="469">
        <v>30</v>
      </c>
      <c r="C9" s="469">
        <f t="shared" si="0"/>
        <v>6</v>
      </c>
      <c r="D9" s="469">
        <v>24</v>
      </c>
      <c r="E9" s="470">
        <f t="shared" si="7"/>
        <v>20</v>
      </c>
      <c r="F9" s="470">
        <f t="shared" si="8"/>
        <v>80</v>
      </c>
      <c r="G9" s="469">
        <v>26</v>
      </c>
      <c r="H9" s="469">
        <f t="shared" si="1"/>
        <v>4</v>
      </c>
      <c r="I9" s="469">
        <v>22</v>
      </c>
      <c r="J9" s="470">
        <f t="shared" si="9"/>
        <v>15.384615384615385</v>
      </c>
      <c r="K9" s="470">
        <f t="shared" si="10"/>
        <v>84.615384615384613</v>
      </c>
      <c r="L9" s="469">
        <v>24</v>
      </c>
      <c r="M9" s="469">
        <f t="shared" si="2"/>
        <v>2</v>
      </c>
      <c r="N9" s="469">
        <v>22</v>
      </c>
      <c r="O9" s="470">
        <f t="shared" si="11"/>
        <v>8.3333333333333321</v>
      </c>
      <c r="P9" s="470">
        <f t="shared" si="12"/>
        <v>91.666666666666657</v>
      </c>
      <c r="Q9" s="469">
        <v>23</v>
      </c>
      <c r="R9" s="469">
        <f t="shared" si="3"/>
        <v>2</v>
      </c>
      <c r="S9" s="469">
        <v>21</v>
      </c>
      <c r="T9" s="470">
        <f t="shared" si="13"/>
        <v>8.695652173913043</v>
      </c>
      <c r="U9" s="470">
        <f t="shared" si="14"/>
        <v>91.304347826086953</v>
      </c>
      <c r="V9" s="469">
        <v>28</v>
      </c>
      <c r="W9" s="469">
        <f t="shared" si="4"/>
        <v>4</v>
      </c>
      <c r="X9" s="469">
        <v>24</v>
      </c>
      <c r="Y9" s="470">
        <f t="shared" si="15"/>
        <v>14.285714285714285</v>
      </c>
      <c r="Z9" s="470">
        <f t="shared" si="16"/>
        <v>85.714285714285708</v>
      </c>
      <c r="AA9" s="469">
        <v>24</v>
      </c>
      <c r="AB9" s="469">
        <f t="shared" si="5"/>
        <v>5</v>
      </c>
      <c r="AC9" s="469">
        <v>19</v>
      </c>
      <c r="AD9" s="470">
        <f t="shared" si="17"/>
        <v>20.833333333333336</v>
      </c>
      <c r="AE9" s="470">
        <f t="shared" si="18"/>
        <v>79.166666666666657</v>
      </c>
      <c r="AF9" s="469">
        <v>26</v>
      </c>
      <c r="AG9" s="718">
        <f t="shared" si="6"/>
        <v>5</v>
      </c>
      <c r="AH9" s="718">
        <v>21</v>
      </c>
      <c r="AI9" s="719">
        <f t="shared" si="19"/>
        <v>19.230769230769234</v>
      </c>
      <c r="AJ9" s="719">
        <f t="shared" si="20"/>
        <v>80.769230769230774</v>
      </c>
      <c r="AK9" s="717">
        <v>23</v>
      </c>
      <c r="AL9" s="718">
        <v>5</v>
      </c>
      <c r="AM9" s="718">
        <v>18</v>
      </c>
      <c r="AN9" s="719">
        <v>21.739130434782609</v>
      </c>
      <c r="AO9" s="719">
        <v>78.260869565217391</v>
      </c>
    </row>
    <row r="10" spans="1:41" s="477" customFormat="1" x14ac:dyDescent="0.2">
      <c r="A10" s="602" t="s">
        <v>97</v>
      </c>
      <c r="B10" s="469">
        <v>8</v>
      </c>
      <c r="C10" s="469">
        <f t="shared" si="0"/>
        <v>3</v>
      </c>
      <c r="D10" s="469">
        <v>5</v>
      </c>
      <c r="E10" s="470">
        <f t="shared" si="7"/>
        <v>37.5</v>
      </c>
      <c r="F10" s="470">
        <f t="shared" si="8"/>
        <v>62.5</v>
      </c>
      <c r="G10" s="469">
        <v>9</v>
      </c>
      <c r="H10" s="469">
        <f t="shared" si="1"/>
        <v>3</v>
      </c>
      <c r="I10" s="469">
        <v>6</v>
      </c>
      <c r="J10" s="470">
        <f t="shared" si="9"/>
        <v>33.333333333333329</v>
      </c>
      <c r="K10" s="470">
        <f t="shared" si="10"/>
        <v>66.666666666666657</v>
      </c>
      <c r="L10" s="469">
        <v>8</v>
      </c>
      <c r="M10" s="469">
        <f t="shared" si="2"/>
        <v>3</v>
      </c>
      <c r="N10" s="469">
        <v>5</v>
      </c>
      <c r="O10" s="470">
        <f t="shared" si="11"/>
        <v>37.5</v>
      </c>
      <c r="P10" s="470">
        <f t="shared" si="12"/>
        <v>62.5</v>
      </c>
      <c r="Q10" s="469">
        <v>4</v>
      </c>
      <c r="R10" s="469">
        <f t="shared" si="3"/>
        <v>1</v>
      </c>
      <c r="S10" s="469">
        <v>3</v>
      </c>
      <c r="T10" s="470">
        <f t="shared" si="13"/>
        <v>25</v>
      </c>
      <c r="U10" s="470">
        <f t="shared" si="14"/>
        <v>75</v>
      </c>
      <c r="V10" s="469">
        <v>8</v>
      </c>
      <c r="W10" s="469">
        <f t="shared" si="4"/>
        <v>1</v>
      </c>
      <c r="X10" s="469">
        <v>7</v>
      </c>
      <c r="Y10" s="470">
        <f t="shared" si="15"/>
        <v>12.5</v>
      </c>
      <c r="Z10" s="470">
        <f t="shared" si="16"/>
        <v>87.5</v>
      </c>
      <c r="AA10" s="469">
        <v>8</v>
      </c>
      <c r="AB10" s="469">
        <f t="shared" si="5"/>
        <v>2</v>
      </c>
      <c r="AC10" s="469">
        <v>6</v>
      </c>
      <c r="AD10" s="470">
        <f t="shared" si="17"/>
        <v>25</v>
      </c>
      <c r="AE10" s="470">
        <f t="shared" si="18"/>
        <v>75</v>
      </c>
      <c r="AF10" s="469">
        <v>9</v>
      </c>
      <c r="AG10" s="718">
        <f t="shared" si="6"/>
        <v>2</v>
      </c>
      <c r="AH10" s="718">
        <v>7</v>
      </c>
      <c r="AI10" s="719">
        <f t="shared" si="19"/>
        <v>22.222222222222221</v>
      </c>
      <c r="AJ10" s="719">
        <f t="shared" si="20"/>
        <v>77.777777777777786</v>
      </c>
      <c r="AK10" s="717">
        <v>9</v>
      </c>
      <c r="AL10" s="718">
        <v>4</v>
      </c>
      <c r="AM10" s="718">
        <v>5</v>
      </c>
      <c r="AN10" s="719">
        <v>44.444444444444443</v>
      </c>
      <c r="AO10" s="719">
        <v>55.555555555555557</v>
      </c>
    </row>
    <row r="11" spans="1:41" s="477" customFormat="1" x14ac:dyDescent="0.2">
      <c r="A11" s="599" t="s">
        <v>98</v>
      </c>
      <c r="B11" s="469">
        <v>104</v>
      </c>
      <c r="C11" s="469">
        <f t="shared" si="0"/>
        <v>63</v>
      </c>
      <c r="D11" s="469">
        <v>41</v>
      </c>
      <c r="E11" s="470">
        <f t="shared" si="7"/>
        <v>60.576923076923073</v>
      </c>
      <c r="F11" s="470">
        <f t="shared" si="8"/>
        <v>39.42307692307692</v>
      </c>
      <c r="G11" s="469">
        <v>113</v>
      </c>
      <c r="H11" s="469">
        <f t="shared" si="1"/>
        <v>75</v>
      </c>
      <c r="I11" s="469">
        <v>38</v>
      </c>
      <c r="J11" s="470">
        <f t="shared" si="9"/>
        <v>66.371681415929203</v>
      </c>
      <c r="K11" s="470">
        <f t="shared" si="10"/>
        <v>33.628318584070797</v>
      </c>
      <c r="L11" s="469">
        <v>104</v>
      </c>
      <c r="M11" s="469">
        <f t="shared" si="2"/>
        <v>69</v>
      </c>
      <c r="N11" s="469">
        <v>35</v>
      </c>
      <c r="O11" s="470">
        <f t="shared" si="11"/>
        <v>66.34615384615384</v>
      </c>
      <c r="P11" s="470">
        <f t="shared" si="12"/>
        <v>33.653846153846153</v>
      </c>
      <c r="Q11" s="469">
        <v>112</v>
      </c>
      <c r="R11" s="469">
        <f t="shared" si="3"/>
        <v>74</v>
      </c>
      <c r="S11" s="469">
        <v>38</v>
      </c>
      <c r="T11" s="470">
        <f t="shared" si="13"/>
        <v>66.071428571428569</v>
      </c>
      <c r="U11" s="470">
        <f t="shared" si="14"/>
        <v>33.928571428571431</v>
      </c>
      <c r="V11" s="469">
        <v>106</v>
      </c>
      <c r="W11" s="469">
        <f t="shared" si="4"/>
        <v>61</v>
      </c>
      <c r="X11" s="469">
        <v>45</v>
      </c>
      <c r="Y11" s="470">
        <f t="shared" si="15"/>
        <v>57.547169811320757</v>
      </c>
      <c r="Z11" s="470">
        <f t="shared" si="16"/>
        <v>42.452830188679243</v>
      </c>
      <c r="AA11" s="469">
        <v>108</v>
      </c>
      <c r="AB11" s="469">
        <f t="shared" si="5"/>
        <v>64</v>
      </c>
      <c r="AC11" s="469">
        <v>44</v>
      </c>
      <c r="AD11" s="470">
        <f t="shared" si="17"/>
        <v>59.259259259259252</v>
      </c>
      <c r="AE11" s="470">
        <f t="shared" si="18"/>
        <v>40.74074074074074</v>
      </c>
      <c r="AF11" s="469">
        <v>105</v>
      </c>
      <c r="AG11" s="718">
        <f t="shared" si="6"/>
        <v>63</v>
      </c>
      <c r="AH11" s="718">
        <v>42</v>
      </c>
      <c r="AI11" s="719">
        <f t="shared" si="19"/>
        <v>60</v>
      </c>
      <c r="AJ11" s="719">
        <f t="shared" si="20"/>
        <v>40</v>
      </c>
      <c r="AK11" s="717">
        <v>104</v>
      </c>
      <c r="AL11" s="718">
        <v>62</v>
      </c>
      <c r="AM11" s="718">
        <v>42</v>
      </c>
      <c r="AN11" s="719">
        <v>59.615384615384613</v>
      </c>
      <c r="AO11" s="719">
        <v>40.384615384615387</v>
      </c>
    </row>
    <row r="12" spans="1:41" s="477" customFormat="1" x14ac:dyDescent="0.2">
      <c r="A12" s="603" t="s">
        <v>99</v>
      </c>
      <c r="B12" s="471">
        <v>3204</v>
      </c>
      <c r="C12" s="471">
        <f t="shared" si="0"/>
        <v>1358</v>
      </c>
      <c r="D12" s="471">
        <v>1846</v>
      </c>
      <c r="E12" s="472">
        <f t="shared" si="7"/>
        <v>42.38451935081148</v>
      </c>
      <c r="F12" s="472">
        <f t="shared" si="8"/>
        <v>57.615480649188513</v>
      </c>
      <c r="G12" s="471">
        <v>3322</v>
      </c>
      <c r="H12" s="471">
        <f t="shared" si="1"/>
        <v>1439</v>
      </c>
      <c r="I12" s="471">
        <v>1883</v>
      </c>
      <c r="J12" s="472">
        <f t="shared" si="9"/>
        <v>43.317278747742321</v>
      </c>
      <c r="K12" s="472">
        <f t="shared" si="10"/>
        <v>56.682721252257672</v>
      </c>
      <c r="L12" s="471">
        <v>3225</v>
      </c>
      <c r="M12" s="471">
        <f t="shared" si="2"/>
        <v>1418</v>
      </c>
      <c r="N12" s="471">
        <v>1807</v>
      </c>
      <c r="O12" s="472">
        <f t="shared" si="11"/>
        <v>43.968992248062015</v>
      </c>
      <c r="P12" s="472">
        <f t="shared" si="12"/>
        <v>56.031007751937992</v>
      </c>
      <c r="Q12" s="471">
        <v>3242</v>
      </c>
      <c r="R12" s="471">
        <f t="shared" si="3"/>
        <v>1459</v>
      </c>
      <c r="S12" s="471">
        <v>1783</v>
      </c>
      <c r="T12" s="472">
        <f t="shared" si="13"/>
        <v>45.003084515731032</v>
      </c>
      <c r="U12" s="472">
        <f t="shared" si="14"/>
        <v>54.996915484268968</v>
      </c>
      <c r="V12" s="471">
        <v>3219</v>
      </c>
      <c r="W12" s="471">
        <f t="shared" si="4"/>
        <v>1461</v>
      </c>
      <c r="X12" s="471">
        <v>1758</v>
      </c>
      <c r="Y12" s="472">
        <f t="shared" si="15"/>
        <v>45.386766076421246</v>
      </c>
      <c r="Z12" s="472">
        <f t="shared" si="16"/>
        <v>54.613233923578754</v>
      </c>
      <c r="AA12" s="471">
        <v>3215</v>
      </c>
      <c r="AB12" s="471">
        <f t="shared" si="5"/>
        <v>1508</v>
      </c>
      <c r="AC12" s="471">
        <v>1707</v>
      </c>
      <c r="AD12" s="472">
        <f t="shared" si="17"/>
        <v>46.905132192846033</v>
      </c>
      <c r="AE12" s="472">
        <f t="shared" si="18"/>
        <v>53.094867807153967</v>
      </c>
      <c r="AF12" s="471">
        <v>3134</v>
      </c>
      <c r="AG12" s="721">
        <f t="shared" si="6"/>
        <v>1533</v>
      </c>
      <c r="AH12" s="721">
        <v>1601</v>
      </c>
      <c r="AI12" s="722">
        <f t="shared" si="19"/>
        <v>48.915124441608171</v>
      </c>
      <c r="AJ12" s="722">
        <f t="shared" si="20"/>
        <v>51.084875558391829</v>
      </c>
      <c r="AK12" s="720">
        <v>3120</v>
      </c>
      <c r="AL12" s="721">
        <v>1534</v>
      </c>
      <c r="AM12" s="721">
        <v>1586</v>
      </c>
      <c r="AN12" s="722">
        <v>49.166666666666664</v>
      </c>
      <c r="AO12" s="722">
        <v>50.833333333333329</v>
      </c>
    </row>
    <row r="13" spans="1:41" s="42" customFormat="1" ht="24" x14ac:dyDescent="0.2">
      <c r="A13" s="599" t="s">
        <v>677</v>
      </c>
      <c r="B13" s="469">
        <v>6</v>
      </c>
      <c r="C13" s="469"/>
      <c r="D13" s="469">
        <v>1</v>
      </c>
      <c r="E13" s="470"/>
      <c r="F13" s="470"/>
      <c r="G13" s="469">
        <v>5</v>
      </c>
      <c r="H13" s="469"/>
      <c r="I13" s="469">
        <v>1</v>
      </c>
      <c r="J13" s="470"/>
      <c r="K13" s="470"/>
      <c r="L13" s="469">
        <v>5</v>
      </c>
      <c r="M13" s="469"/>
      <c r="N13" s="469">
        <v>0</v>
      </c>
      <c r="O13" s="470"/>
      <c r="P13" s="470"/>
      <c r="Q13" s="469">
        <v>5</v>
      </c>
      <c r="R13" s="469"/>
      <c r="S13" s="469">
        <v>0</v>
      </c>
      <c r="T13" s="470"/>
      <c r="U13" s="470"/>
      <c r="V13" s="469">
        <v>0</v>
      </c>
      <c r="W13" s="469"/>
      <c r="X13" s="469">
        <v>0</v>
      </c>
      <c r="Y13" s="470"/>
      <c r="Z13" s="470"/>
      <c r="AA13" s="469">
        <v>0</v>
      </c>
      <c r="AB13" s="469"/>
      <c r="AC13" s="469">
        <v>0</v>
      </c>
      <c r="AD13" s="470"/>
      <c r="AE13" s="470"/>
      <c r="AF13" s="469">
        <v>1</v>
      </c>
      <c r="AG13" s="729"/>
      <c r="AH13" s="729">
        <v>0</v>
      </c>
      <c r="AI13" s="730"/>
      <c r="AJ13" s="730"/>
      <c r="AK13" s="58">
        <v>2</v>
      </c>
      <c r="AL13" s="104">
        <v>2</v>
      </c>
      <c r="AM13" s="104">
        <v>0</v>
      </c>
      <c r="AN13" s="150">
        <v>100</v>
      </c>
      <c r="AO13" s="150">
        <v>0</v>
      </c>
    </row>
    <row r="14" spans="1:41" s="477" customFormat="1" x14ac:dyDescent="0.2">
      <c r="A14" s="600" t="s">
        <v>100</v>
      </c>
      <c r="B14" s="471">
        <v>667</v>
      </c>
      <c r="C14" s="471">
        <f t="shared" si="0"/>
        <v>661</v>
      </c>
      <c r="D14" s="471">
        <v>6</v>
      </c>
      <c r="E14" s="472">
        <f t="shared" si="7"/>
        <v>99.100449775112438</v>
      </c>
      <c r="F14" s="472">
        <f t="shared" si="8"/>
        <v>0.8995502248875562</v>
      </c>
      <c r="G14" s="471">
        <v>676</v>
      </c>
      <c r="H14" s="471">
        <f t="shared" si="1"/>
        <v>668</v>
      </c>
      <c r="I14" s="471">
        <v>8</v>
      </c>
      <c r="J14" s="472">
        <f t="shared" si="9"/>
        <v>98.816568047337284</v>
      </c>
      <c r="K14" s="472">
        <f t="shared" si="10"/>
        <v>1.1834319526627219</v>
      </c>
      <c r="L14" s="471">
        <v>705</v>
      </c>
      <c r="M14" s="471">
        <f t="shared" si="2"/>
        <v>693</v>
      </c>
      <c r="N14" s="471">
        <v>12</v>
      </c>
      <c r="O14" s="472">
        <f t="shared" si="11"/>
        <v>98.297872340425528</v>
      </c>
      <c r="P14" s="472">
        <f t="shared" si="12"/>
        <v>1.7021276595744681</v>
      </c>
      <c r="Q14" s="471">
        <v>712</v>
      </c>
      <c r="R14" s="471">
        <f t="shared" si="3"/>
        <v>698</v>
      </c>
      <c r="S14" s="471">
        <v>14</v>
      </c>
      <c r="T14" s="472">
        <f t="shared" ref="T14:T36" si="21">R14/Q14*100</f>
        <v>98.033707865168537</v>
      </c>
      <c r="U14" s="472">
        <f t="shared" ref="U14:U36" si="22">S14/Q14*100</f>
        <v>1.9662921348314606</v>
      </c>
      <c r="V14" s="471">
        <v>696</v>
      </c>
      <c r="W14" s="471">
        <f t="shared" si="4"/>
        <v>682</v>
      </c>
      <c r="X14" s="471">
        <v>14</v>
      </c>
      <c r="Y14" s="472">
        <f t="shared" ref="Y14:Y36" si="23">W14/V14*100</f>
        <v>97.988505747126439</v>
      </c>
      <c r="Z14" s="472">
        <f t="shared" ref="Z14:Z36" si="24">X14/V14*100</f>
        <v>2.0114942528735633</v>
      </c>
      <c r="AA14" s="471">
        <v>687</v>
      </c>
      <c r="AB14" s="471">
        <f t="shared" si="5"/>
        <v>676</v>
      </c>
      <c r="AC14" s="471">
        <v>11</v>
      </c>
      <c r="AD14" s="472">
        <f t="shared" ref="AD14:AD36" si="25">AB14/AA14*100</f>
        <v>98.398835516739453</v>
      </c>
      <c r="AE14" s="472">
        <f t="shared" ref="AE14:AE36" si="26">AC14/AA14*100</f>
        <v>1.6011644832605532</v>
      </c>
      <c r="AF14" s="471">
        <v>720</v>
      </c>
      <c r="AG14" s="721">
        <f t="shared" si="6"/>
        <v>703</v>
      </c>
      <c r="AH14" s="721">
        <v>17</v>
      </c>
      <c r="AI14" s="722">
        <f t="shared" ref="AI14:AI36" si="27">AG14/AF14*100</f>
        <v>97.638888888888886</v>
      </c>
      <c r="AJ14" s="722">
        <f t="shared" ref="AJ14:AJ36" si="28">AH14/AF14*100</f>
        <v>2.3611111111111112</v>
      </c>
      <c r="AK14" s="723">
        <v>676</v>
      </c>
      <c r="AL14" s="675">
        <v>662</v>
      </c>
      <c r="AM14" s="675">
        <v>14</v>
      </c>
      <c r="AN14" s="724">
        <v>97.928994082840234</v>
      </c>
      <c r="AO14" s="724">
        <v>2.0710059171597637</v>
      </c>
    </row>
    <row r="15" spans="1:41" s="477" customFormat="1" x14ac:dyDescent="0.2">
      <c r="A15" s="599" t="s">
        <v>101</v>
      </c>
      <c r="B15" s="469">
        <v>147</v>
      </c>
      <c r="C15" s="469">
        <f t="shared" si="0"/>
        <v>20</v>
      </c>
      <c r="D15" s="469">
        <v>127</v>
      </c>
      <c r="E15" s="470">
        <f t="shared" si="7"/>
        <v>13.605442176870749</v>
      </c>
      <c r="F15" s="470">
        <f t="shared" si="8"/>
        <v>86.394557823129247</v>
      </c>
      <c r="G15" s="469">
        <v>153</v>
      </c>
      <c r="H15" s="469">
        <f t="shared" si="1"/>
        <v>22</v>
      </c>
      <c r="I15" s="469">
        <v>131</v>
      </c>
      <c r="J15" s="470">
        <f t="shared" si="9"/>
        <v>14.37908496732026</v>
      </c>
      <c r="K15" s="470">
        <f t="shared" si="10"/>
        <v>85.620915032679733</v>
      </c>
      <c r="L15" s="469">
        <v>151</v>
      </c>
      <c r="M15" s="469">
        <f t="shared" si="2"/>
        <v>24</v>
      </c>
      <c r="N15" s="469">
        <v>127</v>
      </c>
      <c r="O15" s="470">
        <f t="shared" si="11"/>
        <v>15.894039735099339</v>
      </c>
      <c r="P15" s="470">
        <f t="shared" si="12"/>
        <v>84.105960264900659</v>
      </c>
      <c r="Q15" s="469">
        <v>145</v>
      </c>
      <c r="R15" s="469">
        <f t="shared" si="3"/>
        <v>19</v>
      </c>
      <c r="S15" s="469">
        <v>126</v>
      </c>
      <c r="T15" s="470">
        <f t="shared" si="21"/>
        <v>13.103448275862069</v>
      </c>
      <c r="U15" s="470">
        <f t="shared" si="22"/>
        <v>86.896551724137922</v>
      </c>
      <c r="V15" s="469">
        <v>146</v>
      </c>
      <c r="W15" s="469">
        <f t="shared" si="4"/>
        <v>21</v>
      </c>
      <c r="X15" s="469">
        <v>125</v>
      </c>
      <c r="Y15" s="470">
        <f t="shared" si="23"/>
        <v>14.383561643835616</v>
      </c>
      <c r="Z15" s="470">
        <f t="shared" si="24"/>
        <v>85.61643835616438</v>
      </c>
      <c r="AA15" s="469">
        <v>132</v>
      </c>
      <c r="AB15" s="469">
        <f t="shared" si="5"/>
        <v>25</v>
      </c>
      <c r="AC15" s="469">
        <v>107</v>
      </c>
      <c r="AD15" s="470">
        <f t="shared" si="25"/>
        <v>18.939393939393938</v>
      </c>
      <c r="AE15" s="470">
        <f t="shared" si="26"/>
        <v>81.060606060606062</v>
      </c>
      <c r="AF15" s="469">
        <v>131</v>
      </c>
      <c r="AG15" s="718">
        <f t="shared" si="6"/>
        <v>22</v>
      </c>
      <c r="AH15" s="718">
        <v>109</v>
      </c>
      <c r="AI15" s="719">
        <f t="shared" si="27"/>
        <v>16.793893129770993</v>
      </c>
      <c r="AJ15" s="719">
        <f t="shared" si="28"/>
        <v>83.206106870229007</v>
      </c>
      <c r="AK15" s="725">
        <v>126</v>
      </c>
      <c r="AL15" s="726">
        <v>16</v>
      </c>
      <c r="AM15" s="726">
        <v>110</v>
      </c>
      <c r="AN15" s="727">
        <v>12.698412698412698</v>
      </c>
      <c r="AO15" s="727">
        <v>87.301587301587304</v>
      </c>
    </row>
    <row r="16" spans="1:41" s="477" customFormat="1" x14ac:dyDescent="0.2">
      <c r="A16" s="600" t="s">
        <v>102</v>
      </c>
      <c r="B16" s="471">
        <v>526</v>
      </c>
      <c r="C16" s="471">
        <f t="shared" si="0"/>
        <v>140</v>
      </c>
      <c r="D16" s="471">
        <v>386</v>
      </c>
      <c r="E16" s="472">
        <f t="shared" si="7"/>
        <v>26.615969581749049</v>
      </c>
      <c r="F16" s="472">
        <f t="shared" si="8"/>
        <v>73.384030418250944</v>
      </c>
      <c r="G16" s="471">
        <v>515</v>
      </c>
      <c r="H16" s="471">
        <f t="shared" si="1"/>
        <v>148</v>
      </c>
      <c r="I16" s="471">
        <v>367</v>
      </c>
      <c r="J16" s="472">
        <f t="shared" si="9"/>
        <v>28.737864077669901</v>
      </c>
      <c r="K16" s="472">
        <f t="shared" si="10"/>
        <v>71.262135922330089</v>
      </c>
      <c r="L16" s="471">
        <v>524</v>
      </c>
      <c r="M16" s="471">
        <f t="shared" si="2"/>
        <v>157</v>
      </c>
      <c r="N16" s="471">
        <v>367</v>
      </c>
      <c r="O16" s="472">
        <f t="shared" si="11"/>
        <v>29.961832061068705</v>
      </c>
      <c r="P16" s="472">
        <f t="shared" si="12"/>
        <v>70.038167938931295</v>
      </c>
      <c r="Q16" s="471">
        <v>521</v>
      </c>
      <c r="R16" s="471">
        <f t="shared" si="3"/>
        <v>151</v>
      </c>
      <c r="S16" s="471">
        <v>370</v>
      </c>
      <c r="T16" s="472">
        <f t="shared" si="21"/>
        <v>28.982725527831093</v>
      </c>
      <c r="U16" s="472">
        <f t="shared" si="22"/>
        <v>71.017274472168907</v>
      </c>
      <c r="V16" s="471">
        <v>512</v>
      </c>
      <c r="W16" s="471">
        <f t="shared" si="4"/>
        <v>162</v>
      </c>
      <c r="X16" s="471">
        <v>350</v>
      </c>
      <c r="Y16" s="472">
        <f t="shared" si="23"/>
        <v>31.640625</v>
      </c>
      <c r="Z16" s="472">
        <f t="shared" si="24"/>
        <v>68.359375</v>
      </c>
      <c r="AA16" s="471">
        <v>555</v>
      </c>
      <c r="AB16" s="471">
        <f t="shared" si="5"/>
        <v>160</v>
      </c>
      <c r="AC16" s="471">
        <v>395</v>
      </c>
      <c r="AD16" s="472">
        <f t="shared" si="25"/>
        <v>28.828828828828829</v>
      </c>
      <c r="AE16" s="472">
        <f t="shared" si="26"/>
        <v>71.171171171171167</v>
      </c>
      <c r="AF16" s="471">
        <v>634</v>
      </c>
      <c r="AG16" s="721">
        <f t="shared" si="6"/>
        <v>174</v>
      </c>
      <c r="AH16" s="721">
        <v>460</v>
      </c>
      <c r="AI16" s="722">
        <f t="shared" si="27"/>
        <v>27.444794952681388</v>
      </c>
      <c r="AJ16" s="722">
        <f t="shared" si="28"/>
        <v>72.555205047318623</v>
      </c>
      <c r="AK16" s="723">
        <v>497</v>
      </c>
      <c r="AL16" s="675">
        <v>136</v>
      </c>
      <c r="AM16" s="675">
        <v>361</v>
      </c>
      <c r="AN16" s="724">
        <v>27.364185110663986</v>
      </c>
      <c r="AO16" s="724">
        <v>72.635814889336018</v>
      </c>
    </row>
    <row r="17" spans="1:41" s="477" customFormat="1" x14ac:dyDescent="0.2">
      <c r="A17" s="600" t="s">
        <v>103</v>
      </c>
      <c r="B17" s="471">
        <v>615</v>
      </c>
      <c r="C17" s="471">
        <f t="shared" si="0"/>
        <v>612</v>
      </c>
      <c r="D17" s="471">
        <v>3</v>
      </c>
      <c r="E17" s="472">
        <f t="shared" si="7"/>
        <v>99.512195121951223</v>
      </c>
      <c r="F17" s="472">
        <f t="shared" si="8"/>
        <v>0.48780487804878048</v>
      </c>
      <c r="G17" s="471">
        <v>596</v>
      </c>
      <c r="H17" s="471">
        <f t="shared" si="1"/>
        <v>593</v>
      </c>
      <c r="I17" s="471">
        <v>3</v>
      </c>
      <c r="J17" s="472">
        <f t="shared" si="9"/>
        <v>99.496644295302019</v>
      </c>
      <c r="K17" s="472">
        <f t="shared" si="10"/>
        <v>0.50335570469798652</v>
      </c>
      <c r="L17" s="471">
        <v>590</v>
      </c>
      <c r="M17" s="471">
        <f t="shared" si="2"/>
        <v>587</v>
      </c>
      <c r="N17" s="471">
        <v>3</v>
      </c>
      <c r="O17" s="472">
        <f t="shared" si="11"/>
        <v>99.491525423728817</v>
      </c>
      <c r="P17" s="472">
        <f t="shared" si="12"/>
        <v>0.50847457627118642</v>
      </c>
      <c r="Q17" s="471">
        <v>563</v>
      </c>
      <c r="R17" s="471">
        <f t="shared" si="3"/>
        <v>559</v>
      </c>
      <c r="S17" s="471">
        <v>4</v>
      </c>
      <c r="T17" s="472">
        <f t="shared" si="21"/>
        <v>99.289520426287751</v>
      </c>
      <c r="U17" s="472">
        <f t="shared" si="22"/>
        <v>0.71047957371225579</v>
      </c>
      <c r="V17" s="471">
        <v>552</v>
      </c>
      <c r="W17" s="471">
        <f t="shared" si="4"/>
        <v>549</v>
      </c>
      <c r="X17" s="471">
        <v>3</v>
      </c>
      <c r="Y17" s="472">
        <f t="shared" si="23"/>
        <v>99.456521739130437</v>
      </c>
      <c r="Z17" s="472">
        <f t="shared" si="24"/>
        <v>0.54347826086956519</v>
      </c>
      <c r="AA17" s="471">
        <v>553</v>
      </c>
      <c r="AB17" s="471">
        <f t="shared" si="5"/>
        <v>550</v>
      </c>
      <c r="AC17" s="471">
        <v>3</v>
      </c>
      <c r="AD17" s="472">
        <f t="shared" si="25"/>
        <v>99.457504520795652</v>
      </c>
      <c r="AE17" s="472">
        <f t="shared" si="26"/>
        <v>0.54249547920433994</v>
      </c>
      <c r="AF17" s="471">
        <v>560</v>
      </c>
      <c r="AG17" s="721">
        <f t="shared" si="6"/>
        <v>558</v>
      </c>
      <c r="AH17" s="721">
        <v>2</v>
      </c>
      <c r="AI17" s="722">
        <f t="shared" si="27"/>
        <v>99.642857142857139</v>
      </c>
      <c r="AJ17" s="722">
        <f t="shared" si="28"/>
        <v>0.35714285714285715</v>
      </c>
      <c r="AK17" s="723">
        <v>552</v>
      </c>
      <c r="AL17" s="675">
        <v>550</v>
      </c>
      <c r="AM17" s="675">
        <v>2</v>
      </c>
      <c r="AN17" s="724">
        <v>99.637681159420282</v>
      </c>
      <c r="AO17" s="724">
        <v>0.36231884057971014</v>
      </c>
    </row>
    <row r="18" spans="1:41" s="477" customFormat="1" x14ac:dyDescent="0.2">
      <c r="A18" s="600" t="s">
        <v>104</v>
      </c>
      <c r="B18" s="471">
        <v>316</v>
      </c>
      <c r="C18" s="471">
        <f t="shared" si="0"/>
        <v>308</v>
      </c>
      <c r="D18" s="471">
        <v>8</v>
      </c>
      <c r="E18" s="472">
        <f t="shared" si="7"/>
        <v>97.468354430379748</v>
      </c>
      <c r="F18" s="472">
        <f t="shared" si="8"/>
        <v>2.5316455696202533</v>
      </c>
      <c r="G18" s="471">
        <v>323</v>
      </c>
      <c r="H18" s="471">
        <f t="shared" si="1"/>
        <v>311</v>
      </c>
      <c r="I18" s="471">
        <v>12</v>
      </c>
      <c r="J18" s="472">
        <f t="shared" si="9"/>
        <v>96.284829721362229</v>
      </c>
      <c r="K18" s="472">
        <f t="shared" si="10"/>
        <v>3.7151702786377707</v>
      </c>
      <c r="L18" s="471">
        <v>297</v>
      </c>
      <c r="M18" s="471">
        <f t="shared" si="2"/>
        <v>285</v>
      </c>
      <c r="N18" s="471">
        <v>12</v>
      </c>
      <c r="O18" s="472">
        <f t="shared" si="11"/>
        <v>95.959595959595958</v>
      </c>
      <c r="P18" s="472">
        <f t="shared" si="12"/>
        <v>4.0404040404040407</v>
      </c>
      <c r="Q18" s="471">
        <v>298</v>
      </c>
      <c r="R18" s="471">
        <f t="shared" si="3"/>
        <v>290</v>
      </c>
      <c r="S18" s="471">
        <v>8</v>
      </c>
      <c r="T18" s="472">
        <f t="shared" si="21"/>
        <v>97.31543624161074</v>
      </c>
      <c r="U18" s="472">
        <f t="shared" si="22"/>
        <v>2.6845637583892619</v>
      </c>
      <c r="V18" s="471">
        <v>292</v>
      </c>
      <c r="W18" s="471">
        <f t="shared" si="4"/>
        <v>281</v>
      </c>
      <c r="X18" s="471">
        <v>11</v>
      </c>
      <c r="Y18" s="472">
        <f t="shared" si="23"/>
        <v>96.232876712328761</v>
      </c>
      <c r="Z18" s="472">
        <f t="shared" si="24"/>
        <v>3.7671232876712328</v>
      </c>
      <c r="AA18" s="471">
        <v>296</v>
      </c>
      <c r="AB18" s="471">
        <f t="shared" si="5"/>
        <v>285</v>
      </c>
      <c r="AC18" s="471">
        <v>11</v>
      </c>
      <c r="AD18" s="472">
        <f t="shared" si="25"/>
        <v>96.28378378378379</v>
      </c>
      <c r="AE18" s="472">
        <f t="shared" si="26"/>
        <v>3.7162162162162162</v>
      </c>
      <c r="AF18" s="471">
        <v>297</v>
      </c>
      <c r="AG18" s="721">
        <f t="shared" si="6"/>
        <v>291</v>
      </c>
      <c r="AH18" s="721">
        <v>6</v>
      </c>
      <c r="AI18" s="722">
        <f t="shared" si="27"/>
        <v>97.979797979797979</v>
      </c>
      <c r="AJ18" s="722">
        <f t="shared" si="28"/>
        <v>2.0202020202020203</v>
      </c>
      <c r="AK18" s="723">
        <v>312</v>
      </c>
      <c r="AL18" s="675">
        <v>306</v>
      </c>
      <c r="AM18" s="675">
        <v>6</v>
      </c>
      <c r="AN18" s="724">
        <v>98.076923076923066</v>
      </c>
      <c r="AO18" s="724">
        <v>1.9230769230769231</v>
      </c>
    </row>
    <row r="19" spans="1:41" s="42" customFormat="1" x14ac:dyDescent="0.2">
      <c r="A19" s="733" t="s">
        <v>724</v>
      </c>
      <c r="B19" s="717">
        <v>0</v>
      </c>
      <c r="C19" s="717">
        <v>0</v>
      </c>
      <c r="D19" s="717">
        <v>0</v>
      </c>
      <c r="E19" s="734"/>
      <c r="F19" s="734"/>
      <c r="G19" s="717">
        <v>0</v>
      </c>
      <c r="H19" s="717">
        <v>0</v>
      </c>
      <c r="I19" s="717">
        <v>0</v>
      </c>
      <c r="J19" s="734"/>
      <c r="K19" s="734"/>
      <c r="L19" s="717">
        <v>0</v>
      </c>
      <c r="M19" s="717">
        <v>0</v>
      </c>
      <c r="N19" s="717">
        <v>0</v>
      </c>
      <c r="O19" s="734"/>
      <c r="P19" s="734"/>
      <c r="Q19" s="717">
        <v>0</v>
      </c>
      <c r="R19" s="717">
        <v>0</v>
      </c>
      <c r="S19" s="717">
        <v>0</v>
      </c>
      <c r="T19" s="734"/>
      <c r="U19" s="734"/>
      <c r="V19" s="717">
        <v>0</v>
      </c>
      <c r="W19" s="717">
        <v>0</v>
      </c>
      <c r="X19" s="717">
        <v>0</v>
      </c>
      <c r="Y19" s="734"/>
      <c r="Z19" s="734"/>
      <c r="AA19" s="717">
        <v>0</v>
      </c>
      <c r="AB19" s="717">
        <v>0</v>
      </c>
      <c r="AC19" s="717">
        <v>0</v>
      </c>
      <c r="AD19" s="734"/>
      <c r="AE19" s="734"/>
      <c r="AF19" s="717">
        <v>0</v>
      </c>
      <c r="AG19" s="729">
        <v>0</v>
      </c>
      <c r="AH19" s="729">
        <v>0</v>
      </c>
      <c r="AI19" s="730"/>
      <c r="AJ19" s="730"/>
      <c r="AK19" s="725">
        <v>47</v>
      </c>
      <c r="AL19" s="735">
        <v>3</v>
      </c>
      <c r="AM19" s="735">
        <v>44</v>
      </c>
      <c r="AN19" s="736">
        <v>6.3829787234042552</v>
      </c>
      <c r="AO19" s="736">
        <v>93.61702127659575</v>
      </c>
    </row>
    <row r="20" spans="1:41" s="477" customFormat="1" x14ac:dyDescent="0.2">
      <c r="A20" s="600" t="s">
        <v>105</v>
      </c>
      <c r="B20" s="471">
        <v>454</v>
      </c>
      <c r="C20" s="471">
        <f t="shared" si="0"/>
        <v>89</v>
      </c>
      <c r="D20" s="471">
        <v>365</v>
      </c>
      <c r="E20" s="472">
        <f t="shared" si="7"/>
        <v>19.603524229074889</v>
      </c>
      <c r="F20" s="472">
        <f t="shared" si="8"/>
        <v>80.396475770925107</v>
      </c>
      <c r="G20" s="471">
        <v>469</v>
      </c>
      <c r="H20" s="471">
        <f t="shared" si="1"/>
        <v>98</v>
      </c>
      <c r="I20" s="471">
        <v>371</v>
      </c>
      <c r="J20" s="472">
        <f t="shared" si="9"/>
        <v>20.8955223880597</v>
      </c>
      <c r="K20" s="472">
        <f t="shared" si="10"/>
        <v>79.104477611940297</v>
      </c>
      <c r="L20" s="471">
        <v>474</v>
      </c>
      <c r="M20" s="471">
        <f t="shared" si="2"/>
        <v>102</v>
      </c>
      <c r="N20" s="471">
        <v>372</v>
      </c>
      <c r="O20" s="472">
        <f t="shared" si="11"/>
        <v>21.518987341772153</v>
      </c>
      <c r="P20" s="472">
        <f t="shared" si="12"/>
        <v>78.48101265822784</v>
      </c>
      <c r="Q20" s="471">
        <v>497</v>
      </c>
      <c r="R20" s="471">
        <f t="shared" si="3"/>
        <v>131</v>
      </c>
      <c r="S20" s="471">
        <v>366</v>
      </c>
      <c r="T20" s="472">
        <f t="shared" si="21"/>
        <v>26.358148893360163</v>
      </c>
      <c r="U20" s="472">
        <f t="shared" si="22"/>
        <v>73.641851106639848</v>
      </c>
      <c r="V20" s="471">
        <v>522</v>
      </c>
      <c r="W20" s="471">
        <f t="shared" si="4"/>
        <v>134</v>
      </c>
      <c r="X20" s="471">
        <v>388</v>
      </c>
      <c r="Y20" s="472">
        <f t="shared" si="23"/>
        <v>25.670498084291189</v>
      </c>
      <c r="Z20" s="472">
        <f t="shared" si="24"/>
        <v>74.329501915708818</v>
      </c>
      <c r="AA20" s="471">
        <v>541</v>
      </c>
      <c r="AB20" s="471">
        <f t="shared" si="5"/>
        <v>132</v>
      </c>
      <c r="AC20" s="471">
        <v>409</v>
      </c>
      <c r="AD20" s="472">
        <f t="shared" si="25"/>
        <v>24.399260628465804</v>
      </c>
      <c r="AE20" s="472">
        <f t="shared" si="26"/>
        <v>75.600739371534203</v>
      </c>
      <c r="AF20" s="471">
        <v>602</v>
      </c>
      <c r="AG20" s="721">
        <f t="shared" si="6"/>
        <v>126</v>
      </c>
      <c r="AH20" s="721">
        <v>476</v>
      </c>
      <c r="AI20" s="722">
        <f t="shared" si="27"/>
        <v>20.930232558139537</v>
      </c>
      <c r="AJ20" s="722">
        <f t="shared" si="28"/>
        <v>79.069767441860463</v>
      </c>
      <c r="AK20" s="723">
        <v>500</v>
      </c>
      <c r="AL20" s="675">
        <v>96</v>
      </c>
      <c r="AM20" s="675">
        <v>404</v>
      </c>
      <c r="AN20" s="724">
        <v>19.2</v>
      </c>
      <c r="AO20" s="724">
        <v>80.800000000000011</v>
      </c>
    </row>
    <row r="21" spans="1:41" s="477" customFormat="1" x14ac:dyDescent="0.2">
      <c r="A21" s="604" t="s">
        <v>106</v>
      </c>
      <c r="B21" s="605">
        <v>100</v>
      </c>
      <c r="C21" s="605">
        <f t="shared" si="0"/>
        <v>97</v>
      </c>
      <c r="D21" s="605">
        <v>3</v>
      </c>
      <c r="E21" s="606">
        <f t="shared" si="7"/>
        <v>97</v>
      </c>
      <c r="F21" s="606">
        <f t="shared" si="8"/>
        <v>3</v>
      </c>
      <c r="G21" s="605">
        <v>95</v>
      </c>
      <c r="H21" s="605">
        <f t="shared" si="1"/>
        <v>90</v>
      </c>
      <c r="I21" s="605">
        <v>5</v>
      </c>
      <c r="J21" s="606">
        <f t="shared" si="9"/>
        <v>94.73684210526315</v>
      </c>
      <c r="K21" s="606">
        <f t="shared" si="10"/>
        <v>5.2631578947368416</v>
      </c>
      <c r="L21" s="605">
        <v>95</v>
      </c>
      <c r="M21" s="605">
        <f t="shared" si="2"/>
        <v>93</v>
      </c>
      <c r="N21" s="605">
        <v>2</v>
      </c>
      <c r="O21" s="606">
        <f t="shared" si="11"/>
        <v>97.894736842105274</v>
      </c>
      <c r="P21" s="606">
        <f t="shared" si="12"/>
        <v>2.1052631578947367</v>
      </c>
      <c r="Q21" s="605">
        <v>92</v>
      </c>
      <c r="R21" s="605">
        <f t="shared" si="3"/>
        <v>90</v>
      </c>
      <c r="S21" s="605">
        <v>2</v>
      </c>
      <c r="T21" s="606">
        <f t="shared" si="21"/>
        <v>97.826086956521735</v>
      </c>
      <c r="U21" s="606">
        <f t="shared" si="22"/>
        <v>2.1739130434782608</v>
      </c>
      <c r="V21" s="605">
        <v>97</v>
      </c>
      <c r="W21" s="605">
        <f t="shared" si="4"/>
        <v>94</v>
      </c>
      <c r="X21" s="605">
        <v>3</v>
      </c>
      <c r="Y21" s="606">
        <f t="shared" si="23"/>
        <v>96.907216494845358</v>
      </c>
      <c r="Z21" s="606">
        <f t="shared" si="24"/>
        <v>3.0927835051546393</v>
      </c>
      <c r="AA21" s="605">
        <v>110</v>
      </c>
      <c r="AB21" s="605">
        <f t="shared" si="5"/>
        <v>105</v>
      </c>
      <c r="AC21" s="605">
        <v>5</v>
      </c>
      <c r="AD21" s="606">
        <f t="shared" si="25"/>
        <v>95.454545454545453</v>
      </c>
      <c r="AE21" s="606">
        <f t="shared" si="26"/>
        <v>4.5454545454545459</v>
      </c>
      <c r="AF21" s="605">
        <v>101</v>
      </c>
      <c r="AG21" s="718">
        <f t="shared" si="6"/>
        <v>95</v>
      </c>
      <c r="AH21" s="718">
        <v>6</v>
      </c>
      <c r="AI21" s="719">
        <f t="shared" si="27"/>
        <v>94.059405940594047</v>
      </c>
      <c r="AJ21" s="719">
        <f t="shared" si="28"/>
        <v>5.9405940594059405</v>
      </c>
      <c r="AK21" s="725">
        <v>98</v>
      </c>
      <c r="AL21" s="726">
        <v>90</v>
      </c>
      <c r="AM21" s="726">
        <v>8</v>
      </c>
      <c r="AN21" s="727">
        <v>91.83673469387756</v>
      </c>
      <c r="AO21" s="727">
        <v>8.1632653061224492</v>
      </c>
    </row>
    <row r="22" spans="1:41" s="477" customFormat="1" x14ac:dyDescent="0.2">
      <c r="A22" s="607" t="s">
        <v>107</v>
      </c>
      <c r="B22" s="608">
        <v>359</v>
      </c>
      <c r="C22" s="608">
        <f t="shared" si="0"/>
        <v>351</v>
      </c>
      <c r="D22" s="608">
        <v>8</v>
      </c>
      <c r="E22" s="609">
        <f t="shared" si="7"/>
        <v>97.771587743732596</v>
      </c>
      <c r="F22" s="609">
        <f t="shared" si="8"/>
        <v>2.2284122562674096</v>
      </c>
      <c r="G22" s="608">
        <v>322</v>
      </c>
      <c r="H22" s="608">
        <f t="shared" si="1"/>
        <v>310</v>
      </c>
      <c r="I22" s="608">
        <v>12</v>
      </c>
      <c r="J22" s="609">
        <f t="shared" si="9"/>
        <v>96.273291925465841</v>
      </c>
      <c r="K22" s="609">
        <f t="shared" si="10"/>
        <v>3.7267080745341614</v>
      </c>
      <c r="L22" s="608">
        <v>332</v>
      </c>
      <c r="M22" s="608">
        <f t="shared" si="2"/>
        <v>319</v>
      </c>
      <c r="N22" s="608">
        <v>13</v>
      </c>
      <c r="O22" s="609">
        <f t="shared" si="11"/>
        <v>96.084337349397586</v>
      </c>
      <c r="P22" s="609">
        <f t="shared" si="12"/>
        <v>3.9156626506024099</v>
      </c>
      <c r="Q22" s="608">
        <v>327</v>
      </c>
      <c r="R22" s="608">
        <f t="shared" si="3"/>
        <v>312</v>
      </c>
      <c r="S22" s="608">
        <v>15</v>
      </c>
      <c r="T22" s="609">
        <f t="shared" si="21"/>
        <v>95.412844036697251</v>
      </c>
      <c r="U22" s="609">
        <f t="shared" si="22"/>
        <v>4.5871559633027523</v>
      </c>
      <c r="V22" s="608">
        <v>323</v>
      </c>
      <c r="W22" s="608">
        <f t="shared" si="4"/>
        <v>307</v>
      </c>
      <c r="X22" s="608">
        <v>16</v>
      </c>
      <c r="Y22" s="609">
        <f t="shared" si="23"/>
        <v>95.046439628482972</v>
      </c>
      <c r="Z22" s="609">
        <f t="shared" si="24"/>
        <v>4.9535603715170282</v>
      </c>
      <c r="AA22" s="608">
        <v>320</v>
      </c>
      <c r="AB22" s="608">
        <f t="shared" si="5"/>
        <v>310</v>
      </c>
      <c r="AC22" s="608">
        <v>10</v>
      </c>
      <c r="AD22" s="609">
        <f t="shared" si="25"/>
        <v>96.875</v>
      </c>
      <c r="AE22" s="609">
        <f t="shared" si="26"/>
        <v>3.125</v>
      </c>
      <c r="AF22" s="608">
        <v>325</v>
      </c>
      <c r="AG22" s="721">
        <f t="shared" si="6"/>
        <v>308</v>
      </c>
      <c r="AH22" s="721">
        <v>17</v>
      </c>
      <c r="AI22" s="722">
        <f t="shared" si="27"/>
        <v>94.769230769230774</v>
      </c>
      <c r="AJ22" s="722">
        <f t="shared" si="28"/>
        <v>5.2307692307692308</v>
      </c>
      <c r="AK22" s="723">
        <v>304</v>
      </c>
      <c r="AL22" s="675">
        <v>287</v>
      </c>
      <c r="AM22" s="675">
        <v>17</v>
      </c>
      <c r="AN22" s="724">
        <v>94.407894736842096</v>
      </c>
      <c r="AO22" s="724">
        <v>5.5921052631578947</v>
      </c>
    </row>
    <row r="23" spans="1:41" s="477" customFormat="1" x14ac:dyDescent="0.2">
      <c r="A23" s="610" t="s">
        <v>90</v>
      </c>
      <c r="B23" s="611">
        <v>167</v>
      </c>
      <c r="C23" s="611">
        <f t="shared" si="0"/>
        <v>156</v>
      </c>
      <c r="D23" s="611">
        <v>11</v>
      </c>
      <c r="E23" s="612">
        <f t="shared" si="7"/>
        <v>93.41317365269461</v>
      </c>
      <c r="F23" s="612">
        <f t="shared" si="8"/>
        <v>6.5868263473053901</v>
      </c>
      <c r="G23" s="611">
        <v>168</v>
      </c>
      <c r="H23" s="611">
        <f t="shared" si="1"/>
        <v>153</v>
      </c>
      <c r="I23" s="611">
        <v>15</v>
      </c>
      <c r="J23" s="612">
        <f t="shared" si="9"/>
        <v>91.071428571428569</v>
      </c>
      <c r="K23" s="612">
        <f t="shared" si="10"/>
        <v>8.9285714285714288</v>
      </c>
      <c r="L23" s="611">
        <v>147</v>
      </c>
      <c r="M23" s="611">
        <f t="shared" si="2"/>
        <v>137</v>
      </c>
      <c r="N23" s="611">
        <v>10</v>
      </c>
      <c r="O23" s="612">
        <f t="shared" si="11"/>
        <v>93.197278911564624</v>
      </c>
      <c r="P23" s="612">
        <f t="shared" si="12"/>
        <v>6.8027210884353746</v>
      </c>
      <c r="Q23" s="611">
        <v>143</v>
      </c>
      <c r="R23" s="611">
        <f t="shared" si="3"/>
        <v>135</v>
      </c>
      <c r="S23" s="611">
        <v>8</v>
      </c>
      <c r="T23" s="612">
        <f t="shared" si="21"/>
        <v>94.4055944055944</v>
      </c>
      <c r="U23" s="612">
        <f t="shared" si="22"/>
        <v>5.5944055944055942</v>
      </c>
      <c r="V23" s="611">
        <v>142</v>
      </c>
      <c r="W23" s="611">
        <f t="shared" si="4"/>
        <v>134</v>
      </c>
      <c r="X23" s="611">
        <v>8</v>
      </c>
      <c r="Y23" s="612">
        <f t="shared" si="23"/>
        <v>94.366197183098592</v>
      </c>
      <c r="Z23" s="612">
        <f t="shared" si="24"/>
        <v>5.6338028169014089</v>
      </c>
      <c r="AA23" s="611">
        <v>139</v>
      </c>
      <c r="AB23" s="611">
        <f t="shared" si="5"/>
        <v>132</v>
      </c>
      <c r="AC23" s="611">
        <v>7</v>
      </c>
      <c r="AD23" s="612">
        <f t="shared" si="25"/>
        <v>94.964028776978409</v>
      </c>
      <c r="AE23" s="612">
        <f t="shared" si="26"/>
        <v>5.0359712230215825</v>
      </c>
      <c r="AF23" s="611">
        <v>152</v>
      </c>
      <c r="AG23" s="718">
        <f t="shared" si="6"/>
        <v>140</v>
      </c>
      <c r="AH23" s="718">
        <v>12</v>
      </c>
      <c r="AI23" s="719">
        <f t="shared" si="27"/>
        <v>92.10526315789474</v>
      </c>
      <c r="AJ23" s="719">
        <f t="shared" si="28"/>
        <v>7.8947368421052628</v>
      </c>
      <c r="AK23" s="725">
        <v>152</v>
      </c>
      <c r="AL23" s="726">
        <v>136</v>
      </c>
      <c r="AM23" s="726">
        <v>16</v>
      </c>
      <c r="AN23" s="727">
        <v>89.473684210526315</v>
      </c>
      <c r="AO23" s="727">
        <v>10.526315789473683</v>
      </c>
    </row>
    <row r="24" spans="1:41" s="477" customFormat="1" x14ac:dyDescent="0.2">
      <c r="A24" s="601" t="s">
        <v>108</v>
      </c>
      <c r="B24" s="469">
        <v>79</v>
      </c>
      <c r="C24" s="469">
        <f t="shared" si="0"/>
        <v>59</v>
      </c>
      <c r="D24" s="469">
        <v>20</v>
      </c>
      <c r="E24" s="470">
        <f t="shared" si="7"/>
        <v>74.683544303797461</v>
      </c>
      <c r="F24" s="470">
        <f t="shared" si="8"/>
        <v>25.316455696202532</v>
      </c>
      <c r="G24" s="469">
        <v>71</v>
      </c>
      <c r="H24" s="469">
        <f t="shared" si="1"/>
        <v>52</v>
      </c>
      <c r="I24" s="469">
        <v>19</v>
      </c>
      <c r="J24" s="470">
        <f t="shared" si="9"/>
        <v>73.239436619718319</v>
      </c>
      <c r="K24" s="470">
        <f t="shared" si="10"/>
        <v>26.760563380281688</v>
      </c>
      <c r="L24" s="469">
        <v>76</v>
      </c>
      <c r="M24" s="469">
        <f t="shared" si="2"/>
        <v>54</v>
      </c>
      <c r="N24" s="469">
        <v>22</v>
      </c>
      <c r="O24" s="470">
        <f t="shared" si="11"/>
        <v>71.05263157894737</v>
      </c>
      <c r="P24" s="470">
        <f t="shared" si="12"/>
        <v>28.947368421052634</v>
      </c>
      <c r="Q24" s="469">
        <v>87</v>
      </c>
      <c r="R24" s="469">
        <f t="shared" si="3"/>
        <v>62</v>
      </c>
      <c r="S24" s="469">
        <v>25</v>
      </c>
      <c r="T24" s="470">
        <f t="shared" si="21"/>
        <v>71.264367816091962</v>
      </c>
      <c r="U24" s="470">
        <f t="shared" si="22"/>
        <v>28.735632183908045</v>
      </c>
      <c r="V24" s="469">
        <v>82</v>
      </c>
      <c r="W24" s="469">
        <f t="shared" si="4"/>
        <v>58</v>
      </c>
      <c r="X24" s="469">
        <v>24</v>
      </c>
      <c r="Y24" s="470">
        <f t="shared" si="23"/>
        <v>70.731707317073173</v>
      </c>
      <c r="Z24" s="470">
        <f t="shared" si="24"/>
        <v>29.268292682926827</v>
      </c>
      <c r="AA24" s="469">
        <v>80</v>
      </c>
      <c r="AB24" s="469">
        <f t="shared" si="5"/>
        <v>54</v>
      </c>
      <c r="AC24" s="469">
        <v>26</v>
      </c>
      <c r="AD24" s="470">
        <f t="shared" si="25"/>
        <v>67.5</v>
      </c>
      <c r="AE24" s="470">
        <f t="shared" si="26"/>
        <v>32.5</v>
      </c>
      <c r="AF24" s="469">
        <v>72</v>
      </c>
      <c r="AG24" s="718">
        <f t="shared" si="6"/>
        <v>46</v>
      </c>
      <c r="AH24" s="718">
        <v>26</v>
      </c>
      <c r="AI24" s="719">
        <f t="shared" si="27"/>
        <v>63.888888888888886</v>
      </c>
      <c r="AJ24" s="719">
        <f t="shared" si="28"/>
        <v>36.111111111111107</v>
      </c>
      <c r="AK24" s="725">
        <v>71</v>
      </c>
      <c r="AL24" s="726">
        <v>46</v>
      </c>
      <c r="AM24" s="726">
        <v>25</v>
      </c>
      <c r="AN24" s="727">
        <v>64.788732394366207</v>
      </c>
      <c r="AO24" s="727">
        <v>35.2112676056338</v>
      </c>
    </row>
    <row r="25" spans="1:41" s="477" customFormat="1" x14ac:dyDescent="0.2">
      <c r="A25" s="601" t="s">
        <v>109</v>
      </c>
      <c r="B25" s="469">
        <v>11</v>
      </c>
      <c r="C25" s="469">
        <f t="shared" si="0"/>
        <v>11</v>
      </c>
      <c r="D25" s="469">
        <v>0</v>
      </c>
      <c r="E25" s="470">
        <f t="shared" si="7"/>
        <v>100</v>
      </c>
      <c r="F25" s="470">
        <f t="shared" si="8"/>
        <v>0</v>
      </c>
      <c r="G25" s="469">
        <v>13</v>
      </c>
      <c r="H25" s="469">
        <f t="shared" si="1"/>
        <v>12</v>
      </c>
      <c r="I25" s="469">
        <v>1</v>
      </c>
      <c r="J25" s="470">
        <f t="shared" si="9"/>
        <v>92.307692307692307</v>
      </c>
      <c r="K25" s="470">
        <f t="shared" si="10"/>
        <v>7.6923076923076925</v>
      </c>
      <c r="L25" s="469">
        <v>11</v>
      </c>
      <c r="M25" s="469">
        <f t="shared" si="2"/>
        <v>10</v>
      </c>
      <c r="N25" s="469">
        <v>1</v>
      </c>
      <c r="O25" s="470">
        <f t="shared" si="11"/>
        <v>90.909090909090907</v>
      </c>
      <c r="P25" s="470">
        <f t="shared" si="12"/>
        <v>9.0909090909090917</v>
      </c>
      <c r="Q25" s="469">
        <v>6</v>
      </c>
      <c r="R25" s="469">
        <f t="shared" si="3"/>
        <v>5</v>
      </c>
      <c r="S25" s="469">
        <v>1</v>
      </c>
      <c r="T25" s="470">
        <f t="shared" si="21"/>
        <v>83.333333333333343</v>
      </c>
      <c r="U25" s="470">
        <f t="shared" si="22"/>
        <v>16.666666666666664</v>
      </c>
      <c r="V25" s="469">
        <v>7</v>
      </c>
      <c r="W25" s="469">
        <f t="shared" si="4"/>
        <v>7</v>
      </c>
      <c r="X25" s="469">
        <v>0</v>
      </c>
      <c r="Y25" s="470">
        <f t="shared" si="23"/>
        <v>100</v>
      </c>
      <c r="Z25" s="470">
        <f t="shared" si="24"/>
        <v>0</v>
      </c>
      <c r="AA25" s="469">
        <v>11</v>
      </c>
      <c r="AB25" s="469">
        <f t="shared" si="5"/>
        <v>10</v>
      </c>
      <c r="AC25" s="469">
        <v>1</v>
      </c>
      <c r="AD25" s="470">
        <f t="shared" si="25"/>
        <v>90.909090909090907</v>
      </c>
      <c r="AE25" s="470">
        <f t="shared" si="26"/>
        <v>9.0909090909090917</v>
      </c>
      <c r="AF25" s="469">
        <v>12</v>
      </c>
      <c r="AG25" s="718">
        <f t="shared" si="6"/>
        <v>11</v>
      </c>
      <c r="AH25" s="718">
        <v>1</v>
      </c>
      <c r="AI25" s="719">
        <f t="shared" si="27"/>
        <v>91.666666666666657</v>
      </c>
      <c r="AJ25" s="719">
        <f t="shared" si="28"/>
        <v>8.3333333333333321</v>
      </c>
      <c r="AK25" s="725">
        <v>12</v>
      </c>
      <c r="AL25" s="726">
        <v>11</v>
      </c>
      <c r="AM25" s="726">
        <v>1</v>
      </c>
      <c r="AN25" s="727">
        <v>91.666666666666657</v>
      </c>
      <c r="AO25" s="727">
        <v>8.3333333333333321</v>
      </c>
    </row>
    <row r="26" spans="1:41" s="477" customFormat="1" x14ac:dyDescent="0.2">
      <c r="A26" s="601" t="s">
        <v>110</v>
      </c>
      <c r="B26" s="469">
        <v>19</v>
      </c>
      <c r="C26" s="469">
        <f t="shared" si="0"/>
        <v>17</v>
      </c>
      <c r="D26" s="469">
        <v>2</v>
      </c>
      <c r="E26" s="470">
        <f t="shared" si="7"/>
        <v>89.473684210526315</v>
      </c>
      <c r="F26" s="470">
        <f t="shared" si="8"/>
        <v>10.526315789473683</v>
      </c>
      <c r="G26" s="469">
        <v>19</v>
      </c>
      <c r="H26" s="469">
        <f t="shared" si="1"/>
        <v>12</v>
      </c>
      <c r="I26" s="469">
        <v>7</v>
      </c>
      <c r="J26" s="470">
        <f t="shared" si="9"/>
        <v>63.157894736842103</v>
      </c>
      <c r="K26" s="470">
        <f t="shared" si="10"/>
        <v>36.84210526315789</v>
      </c>
      <c r="L26" s="469">
        <v>24</v>
      </c>
      <c r="M26" s="469">
        <f t="shared" si="2"/>
        <v>15</v>
      </c>
      <c r="N26" s="469">
        <v>9</v>
      </c>
      <c r="O26" s="470">
        <f t="shared" si="11"/>
        <v>62.5</v>
      </c>
      <c r="P26" s="470">
        <f t="shared" si="12"/>
        <v>37.5</v>
      </c>
      <c r="Q26" s="469">
        <v>20</v>
      </c>
      <c r="R26" s="469">
        <f t="shared" si="3"/>
        <v>12</v>
      </c>
      <c r="S26" s="469">
        <v>8</v>
      </c>
      <c r="T26" s="470">
        <f t="shared" si="21"/>
        <v>60</v>
      </c>
      <c r="U26" s="470">
        <f t="shared" si="22"/>
        <v>40</v>
      </c>
      <c r="V26" s="469">
        <v>22</v>
      </c>
      <c r="W26" s="469">
        <f t="shared" si="4"/>
        <v>15</v>
      </c>
      <c r="X26" s="469">
        <v>7</v>
      </c>
      <c r="Y26" s="470">
        <f t="shared" si="23"/>
        <v>68.181818181818173</v>
      </c>
      <c r="Z26" s="470">
        <f t="shared" si="24"/>
        <v>31.818181818181817</v>
      </c>
      <c r="AA26" s="469">
        <v>23</v>
      </c>
      <c r="AB26" s="469">
        <f t="shared" si="5"/>
        <v>13</v>
      </c>
      <c r="AC26" s="469">
        <v>10</v>
      </c>
      <c r="AD26" s="470">
        <f t="shared" si="25"/>
        <v>56.521739130434781</v>
      </c>
      <c r="AE26" s="470">
        <f t="shared" si="26"/>
        <v>43.478260869565219</v>
      </c>
      <c r="AF26" s="469">
        <v>20</v>
      </c>
      <c r="AG26" s="718">
        <f t="shared" si="6"/>
        <v>12</v>
      </c>
      <c r="AH26" s="718">
        <v>8</v>
      </c>
      <c r="AI26" s="719">
        <f t="shared" si="27"/>
        <v>60</v>
      </c>
      <c r="AJ26" s="719">
        <f t="shared" si="28"/>
        <v>40</v>
      </c>
      <c r="AK26" s="725">
        <v>19</v>
      </c>
      <c r="AL26" s="726">
        <v>16</v>
      </c>
      <c r="AM26" s="726">
        <v>3</v>
      </c>
      <c r="AN26" s="727">
        <v>84.210526315789465</v>
      </c>
      <c r="AO26" s="727">
        <v>15.789473684210526</v>
      </c>
    </row>
    <row r="27" spans="1:41" s="477" customFormat="1" x14ac:dyDescent="0.2">
      <c r="A27" s="601" t="s">
        <v>111</v>
      </c>
      <c r="B27" s="469">
        <v>190</v>
      </c>
      <c r="C27" s="469">
        <f t="shared" si="0"/>
        <v>182</v>
      </c>
      <c r="D27" s="469">
        <v>8</v>
      </c>
      <c r="E27" s="470">
        <f t="shared" si="7"/>
        <v>95.78947368421052</v>
      </c>
      <c r="F27" s="470">
        <f t="shared" si="8"/>
        <v>4.2105263157894735</v>
      </c>
      <c r="G27" s="469">
        <v>204</v>
      </c>
      <c r="H27" s="469">
        <f t="shared" si="1"/>
        <v>195</v>
      </c>
      <c r="I27" s="469">
        <v>9</v>
      </c>
      <c r="J27" s="470">
        <f t="shared" si="9"/>
        <v>95.588235294117652</v>
      </c>
      <c r="K27" s="470">
        <f t="shared" si="10"/>
        <v>4.4117647058823533</v>
      </c>
      <c r="L27" s="469">
        <v>208</v>
      </c>
      <c r="M27" s="469">
        <f t="shared" si="2"/>
        <v>199</v>
      </c>
      <c r="N27" s="469">
        <v>9</v>
      </c>
      <c r="O27" s="470">
        <f t="shared" si="11"/>
        <v>95.673076923076934</v>
      </c>
      <c r="P27" s="470">
        <f t="shared" si="12"/>
        <v>4.3269230769230766</v>
      </c>
      <c r="Q27" s="469">
        <v>206</v>
      </c>
      <c r="R27" s="469">
        <f t="shared" si="3"/>
        <v>192</v>
      </c>
      <c r="S27" s="469">
        <v>14</v>
      </c>
      <c r="T27" s="470">
        <f t="shared" si="21"/>
        <v>93.203883495145632</v>
      </c>
      <c r="U27" s="470">
        <f t="shared" si="22"/>
        <v>6.7961165048543686</v>
      </c>
      <c r="V27" s="469">
        <v>214</v>
      </c>
      <c r="W27" s="469">
        <f t="shared" si="4"/>
        <v>198</v>
      </c>
      <c r="X27" s="469">
        <v>16</v>
      </c>
      <c r="Y27" s="470">
        <f t="shared" si="23"/>
        <v>92.523364485981304</v>
      </c>
      <c r="Z27" s="470">
        <f t="shared" si="24"/>
        <v>7.4766355140186906</v>
      </c>
      <c r="AA27" s="469">
        <v>225</v>
      </c>
      <c r="AB27" s="469">
        <f t="shared" si="5"/>
        <v>208</v>
      </c>
      <c r="AC27" s="469">
        <v>17</v>
      </c>
      <c r="AD27" s="470">
        <f t="shared" si="25"/>
        <v>92.444444444444443</v>
      </c>
      <c r="AE27" s="470">
        <f t="shared" si="26"/>
        <v>7.5555555555555554</v>
      </c>
      <c r="AF27" s="469">
        <v>189</v>
      </c>
      <c r="AG27" s="718">
        <f t="shared" si="6"/>
        <v>178</v>
      </c>
      <c r="AH27" s="718">
        <v>11</v>
      </c>
      <c r="AI27" s="719">
        <f t="shared" si="27"/>
        <v>94.179894179894177</v>
      </c>
      <c r="AJ27" s="719">
        <f t="shared" si="28"/>
        <v>5.8201058201058196</v>
      </c>
      <c r="AK27" s="725">
        <v>176</v>
      </c>
      <c r="AL27" s="726">
        <v>168</v>
      </c>
      <c r="AM27" s="726">
        <v>8</v>
      </c>
      <c r="AN27" s="727">
        <v>95.454545454545453</v>
      </c>
      <c r="AO27" s="727">
        <v>4.5454545454545459</v>
      </c>
    </row>
    <row r="28" spans="1:41" s="477" customFormat="1" x14ac:dyDescent="0.2">
      <c r="A28" s="601" t="s">
        <v>112</v>
      </c>
      <c r="B28" s="469">
        <v>22</v>
      </c>
      <c r="C28" s="469">
        <f t="shared" si="0"/>
        <v>1</v>
      </c>
      <c r="D28" s="469">
        <v>21</v>
      </c>
      <c r="E28" s="470">
        <f t="shared" si="7"/>
        <v>4.5454545454545459</v>
      </c>
      <c r="F28" s="470">
        <f t="shared" si="8"/>
        <v>95.454545454545453</v>
      </c>
      <c r="G28" s="469">
        <v>25</v>
      </c>
      <c r="H28" s="469">
        <f t="shared" si="1"/>
        <v>2</v>
      </c>
      <c r="I28" s="469">
        <v>23</v>
      </c>
      <c r="J28" s="470">
        <f t="shared" si="9"/>
        <v>8</v>
      </c>
      <c r="K28" s="470">
        <f t="shared" si="10"/>
        <v>92</v>
      </c>
      <c r="L28" s="469">
        <v>25</v>
      </c>
      <c r="M28" s="469">
        <f t="shared" si="2"/>
        <v>2</v>
      </c>
      <c r="N28" s="469">
        <v>23</v>
      </c>
      <c r="O28" s="470">
        <f t="shared" si="11"/>
        <v>8</v>
      </c>
      <c r="P28" s="470">
        <f t="shared" si="12"/>
        <v>92</v>
      </c>
      <c r="Q28" s="469">
        <v>23</v>
      </c>
      <c r="R28" s="469">
        <f t="shared" si="3"/>
        <v>2</v>
      </c>
      <c r="S28" s="469">
        <v>21</v>
      </c>
      <c r="T28" s="470">
        <f t="shared" si="21"/>
        <v>8.695652173913043</v>
      </c>
      <c r="U28" s="470">
        <f t="shared" si="22"/>
        <v>91.304347826086953</v>
      </c>
      <c r="V28" s="469">
        <v>25</v>
      </c>
      <c r="W28" s="469">
        <f t="shared" si="4"/>
        <v>2</v>
      </c>
      <c r="X28" s="469">
        <v>23</v>
      </c>
      <c r="Y28" s="470">
        <f t="shared" si="23"/>
        <v>8</v>
      </c>
      <c r="Z28" s="470">
        <f t="shared" si="24"/>
        <v>92</v>
      </c>
      <c r="AA28" s="469">
        <v>28</v>
      </c>
      <c r="AB28" s="469">
        <f t="shared" si="5"/>
        <v>1</v>
      </c>
      <c r="AC28" s="469">
        <v>27</v>
      </c>
      <c r="AD28" s="470">
        <f t="shared" si="25"/>
        <v>3.5714285714285712</v>
      </c>
      <c r="AE28" s="470">
        <f t="shared" si="26"/>
        <v>96.428571428571431</v>
      </c>
      <c r="AF28" s="469">
        <v>27</v>
      </c>
      <c r="AG28" s="718">
        <f t="shared" si="6"/>
        <v>1</v>
      </c>
      <c r="AH28" s="718">
        <v>26</v>
      </c>
      <c r="AI28" s="719">
        <f t="shared" si="27"/>
        <v>3.7037037037037033</v>
      </c>
      <c r="AJ28" s="719">
        <f t="shared" si="28"/>
        <v>96.296296296296291</v>
      </c>
      <c r="AK28" s="725">
        <v>31</v>
      </c>
      <c r="AL28" s="726">
        <v>0</v>
      </c>
      <c r="AM28" s="726">
        <v>31</v>
      </c>
      <c r="AN28" s="727">
        <v>0</v>
      </c>
      <c r="AO28" s="727">
        <v>100</v>
      </c>
    </row>
    <row r="29" spans="1:41" s="477" customFormat="1" x14ac:dyDescent="0.2">
      <c r="A29" s="601" t="s">
        <v>113</v>
      </c>
      <c r="B29" s="469">
        <v>22</v>
      </c>
      <c r="C29" s="469">
        <f t="shared" si="0"/>
        <v>9</v>
      </c>
      <c r="D29" s="469">
        <v>13</v>
      </c>
      <c r="E29" s="470">
        <f t="shared" si="7"/>
        <v>40.909090909090914</v>
      </c>
      <c r="F29" s="470">
        <f t="shared" si="8"/>
        <v>59.090909090909093</v>
      </c>
      <c r="G29" s="469">
        <v>20</v>
      </c>
      <c r="H29" s="469">
        <f t="shared" si="1"/>
        <v>8</v>
      </c>
      <c r="I29" s="469">
        <v>12</v>
      </c>
      <c r="J29" s="470">
        <f t="shared" si="9"/>
        <v>40</v>
      </c>
      <c r="K29" s="470">
        <f t="shared" si="10"/>
        <v>60</v>
      </c>
      <c r="L29" s="469">
        <v>30</v>
      </c>
      <c r="M29" s="469">
        <f t="shared" si="2"/>
        <v>17</v>
      </c>
      <c r="N29" s="469">
        <v>13</v>
      </c>
      <c r="O29" s="470">
        <f t="shared" si="11"/>
        <v>56.666666666666664</v>
      </c>
      <c r="P29" s="470">
        <f t="shared" si="12"/>
        <v>43.333333333333336</v>
      </c>
      <c r="Q29" s="469">
        <v>32</v>
      </c>
      <c r="R29" s="469">
        <f t="shared" si="3"/>
        <v>18</v>
      </c>
      <c r="S29" s="469">
        <v>14</v>
      </c>
      <c r="T29" s="470">
        <f t="shared" si="21"/>
        <v>56.25</v>
      </c>
      <c r="U29" s="470">
        <f t="shared" si="22"/>
        <v>43.75</v>
      </c>
      <c r="V29" s="469">
        <v>29</v>
      </c>
      <c r="W29" s="469">
        <f t="shared" si="4"/>
        <v>8</v>
      </c>
      <c r="X29" s="469">
        <v>21</v>
      </c>
      <c r="Y29" s="470">
        <f t="shared" si="23"/>
        <v>27.586206896551722</v>
      </c>
      <c r="Z29" s="470">
        <f t="shared" si="24"/>
        <v>72.41379310344827</v>
      </c>
      <c r="AA29" s="469">
        <v>33</v>
      </c>
      <c r="AB29" s="469">
        <f t="shared" si="5"/>
        <v>12</v>
      </c>
      <c r="AC29" s="469">
        <v>21</v>
      </c>
      <c r="AD29" s="470">
        <f t="shared" si="25"/>
        <v>36.363636363636367</v>
      </c>
      <c r="AE29" s="470">
        <f t="shared" si="26"/>
        <v>63.636363636363633</v>
      </c>
      <c r="AF29" s="469">
        <v>24</v>
      </c>
      <c r="AG29" s="718">
        <f t="shared" si="6"/>
        <v>9</v>
      </c>
      <c r="AH29" s="718">
        <v>15</v>
      </c>
      <c r="AI29" s="719">
        <f t="shared" si="27"/>
        <v>37.5</v>
      </c>
      <c r="AJ29" s="719">
        <f t="shared" si="28"/>
        <v>62.5</v>
      </c>
      <c r="AK29" s="725">
        <v>19</v>
      </c>
      <c r="AL29" s="726">
        <v>7</v>
      </c>
      <c r="AM29" s="726">
        <v>12</v>
      </c>
      <c r="AN29" s="727">
        <v>36.84210526315789</v>
      </c>
      <c r="AO29" s="727">
        <v>63.157894736842103</v>
      </c>
    </row>
    <row r="30" spans="1:41" s="477" customFormat="1" x14ac:dyDescent="0.2">
      <c r="A30" s="601" t="s">
        <v>114</v>
      </c>
      <c r="B30" s="469">
        <v>130</v>
      </c>
      <c r="C30" s="469">
        <f t="shared" si="0"/>
        <v>69</v>
      </c>
      <c r="D30" s="469">
        <v>61</v>
      </c>
      <c r="E30" s="470">
        <f t="shared" si="7"/>
        <v>53.07692307692308</v>
      </c>
      <c r="F30" s="470">
        <f t="shared" si="8"/>
        <v>46.92307692307692</v>
      </c>
      <c r="G30" s="469">
        <v>134</v>
      </c>
      <c r="H30" s="469">
        <f t="shared" si="1"/>
        <v>75</v>
      </c>
      <c r="I30" s="469">
        <v>59</v>
      </c>
      <c r="J30" s="470">
        <f t="shared" si="9"/>
        <v>55.970149253731336</v>
      </c>
      <c r="K30" s="470">
        <f t="shared" si="10"/>
        <v>44.029850746268657</v>
      </c>
      <c r="L30" s="469">
        <v>152</v>
      </c>
      <c r="M30" s="469">
        <f t="shared" si="2"/>
        <v>86</v>
      </c>
      <c r="N30" s="469">
        <v>66</v>
      </c>
      <c r="O30" s="470">
        <f t="shared" si="11"/>
        <v>56.578947368421048</v>
      </c>
      <c r="P30" s="470">
        <f t="shared" si="12"/>
        <v>43.421052631578952</v>
      </c>
      <c r="Q30" s="469">
        <v>159</v>
      </c>
      <c r="R30" s="469">
        <f t="shared" si="3"/>
        <v>100</v>
      </c>
      <c r="S30" s="469">
        <v>59</v>
      </c>
      <c r="T30" s="470">
        <f t="shared" si="21"/>
        <v>62.893081761006286</v>
      </c>
      <c r="U30" s="470">
        <f t="shared" si="22"/>
        <v>37.106918238993707</v>
      </c>
      <c r="V30" s="469">
        <v>167</v>
      </c>
      <c r="W30" s="469">
        <f t="shared" si="4"/>
        <v>106</v>
      </c>
      <c r="X30" s="469">
        <v>61</v>
      </c>
      <c r="Y30" s="470">
        <f t="shared" si="23"/>
        <v>63.473053892215567</v>
      </c>
      <c r="Z30" s="470">
        <f t="shared" si="24"/>
        <v>36.526946107784433</v>
      </c>
      <c r="AA30" s="469">
        <v>164</v>
      </c>
      <c r="AB30" s="469">
        <f t="shared" si="5"/>
        <v>103</v>
      </c>
      <c r="AC30" s="469">
        <v>61</v>
      </c>
      <c r="AD30" s="470">
        <f t="shared" si="25"/>
        <v>62.804878048780488</v>
      </c>
      <c r="AE30" s="470">
        <f t="shared" si="26"/>
        <v>37.195121951219512</v>
      </c>
      <c r="AF30" s="469">
        <v>175</v>
      </c>
      <c r="AG30" s="718">
        <f t="shared" si="6"/>
        <v>112</v>
      </c>
      <c r="AH30" s="718">
        <v>63</v>
      </c>
      <c r="AI30" s="719">
        <f t="shared" si="27"/>
        <v>64</v>
      </c>
      <c r="AJ30" s="719">
        <f t="shared" si="28"/>
        <v>36</v>
      </c>
      <c r="AK30" s="725">
        <v>173</v>
      </c>
      <c r="AL30" s="726">
        <v>109</v>
      </c>
      <c r="AM30" s="726">
        <v>64</v>
      </c>
      <c r="AN30" s="727">
        <v>63.005780346820806</v>
      </c>
      <c r="AO30" s="727">
        <v>36.994219653179186</v>
      </c>
    </row>
    <row r="31" spans="1:41" s="477" customFormat="1" x14ac:dyDescent="0.2">
      <c r="A31" s="601" t="s">
        <v>115</v>
      </c>
      <c r="B31" s="469">
        <v>30</v>
      </c>
      <c r="C31" s="469">
        <f t="shared" si="0"/>
        <v>28</v>
      </c>
      <c r="D31" s="469">
        <v>2</v>
      </c>
      <c r="E31" s="470">
        <f t="shared" si="7"/>
        <v>93.333333333333329</v>
      </c>
      <c r="F31" s="470">
        <f t="shared" si="8"/>
        <v>6.666666666666667</v>
      </c>
      <c r="G31" s="469">
        <v>37</v>
      </c>
      <c r="H31" s="469">
        <f t="shared" si="1"/>
        <v>36</v>
      </c>
      <c r="I31" s="469">
        <v>1</v>
      </c>
      <c r="J31" s="470">
        <f t="shared" si="9"/>
        <v>97.297297297297305</v>
      </c>
      <c r="K31" s="470">
        <f t="shared" si="10"/>
        <v>2.7027027027027026</v>
      </c>
      <c r="L31" s="469">
        <v>38</v>
      </c>
      <c r="M31" s="469">
        <f t="shared" si="2"/>
        <v>37</v>
      </c>
      <c r="N31" s="469">
        <v>1</v>
      </c>
      <c r="O31" s="470">
        <f t="shared" si="11"/>
        <v>97.368421052631575</v>
      </c>
      <c r="P31" s="470">
        <f t="shared" si="12"/>
        <v>2.6315789473684208</v>
      </c>
      <c r="Q31" s="469">
        <v>42</v>
      </c>
      <c r="R31" s="469">
        <f t="shared" si="3"/>
        <v>41</v>
      </c>
      <c r="S31" s="469">
        <v>1</v>
      </c>
      <c r="T31" s="470">
        <f t="shared" si="21"/>
        <v>97.61904761904762</v>
      </c>
      <c r="U31" s="470">
        <f t="shared" si="22"/>
        <v>2.3809523809523809</v>
      </c>
      <c r="V31" s="469">
        <v>43</v>
      </c>
      <c r="W31" s="469">
        <f t="shared" si="4"/>
        <v>41</v>
      </c>
      <c r="X31" s="469">
        <v>2</v>
      </c>
      <c r="Y31" s="470">
        <f t="shared" si="23"/>
        <v>95.348837209302332</v>
      </c>
      <c r="Z31" s="470">
        <f t="shared" si="24"/>
        <v>4.6511627906976747</v>
      </c>
      <c r="AA31" s="469">
        <v>39</v>
      </c>
      <c r="AB31" s="469">
        <f t="shared" si="5"/>
        <v>36</v>
      </c>
      <c r="AC31" s="469">
        <v>3</v>
      </c>
      <c r="AD31" s="470">
        <f t="shared" si="25"/>
        <v>92.307692307692307</v>
      </c>
      <c r="AE31" s="470">
        <f t="shared" si="26"/>
        <v>7.6923076923076925</v>
      </c>
      <c r="AF31" s="469">
        <v>49</v>
      </c>
      <c r="AG31" s="718">
        <f t="shared" si="6"/>
        <v>45</v>
      </c>
      <c r="AH31" s="718">
        <v>4</v>
      </c>
      <c r="AI31" s="719">
        <f t="shared" si="27"/>
        <v>91.83673469387756</v>
      </c>
      <c r="AJ31" s="719">
        <f t="shared" si="28"/>
        <v>8.1632653061224492</v>
      </c>
      <c r="AK31" s="725">
        <v>45</v>
      </c>
      <c r="AL31" s="726">
        <v>40</v>
      </c>
      <c r="AM31" s="726">
        <v>5</v>
      </c>
      <c r="AN31" s="727">
        <v>88.888888888888886</v>
      </c>
      <c r="AO31" s="727">
        <v>11.111111111111111</v>
      </c>
    </row>
    <row r="32" spans="1:41" s="477" customFormat="1" x14ac:dyDescent="0.2">
      <c r="A32" s="601" t="s">
        <v>116</v>
      </c>
      <c r="B32" s="469">
        <v>197</v>
      </c>
      <c r="C32" s="469">
        <f t="shared" si="0"/>
        <v>12</v>
      </c>
      <c r="D32" s="469">
        <v>185</v>
      </c>
      <c r="E32" s="470">
        <f t="shared" si="7"/>
        <v>6.091370558375635</v>
      </c>
      <c r="F32" s="470">
        <f t="shared" si="8"/>
        <v>93.90862944162437</v>
      </c>
      <c r="G32" s="469">
        <v>195</v>
      </c>
      <c r="H32" s="469">
        <f t="shared" si="1"/>
        <v>11</v>
      </c>
      <c r="I32" s="469">
        <v>184</v>
      </c>
      <c r="J32" s="470">
        <f t="shared" si="9"/>
        <v>5.6410256410256414</v>
      </c>
      <c r="K32" s="470">
        <f t="shared" si="10"/>
        <v>94.358974358974351</v>
      </c>
      <c r="L32" s="469">
        <v>199</v>
      </c>
      <c r="M32" s="469">
        <f t="shared" si="2"/>
        <v>14</v>
      </c>
      <c r="N32" s="469">
        <v>185</v>
      </c>
      <c r="O32" s="470">
        <f t="shared" si="11"/>
        <v>7.0351758793969852</v>
      </c>
      <c r="P32" s="470">
        <f t="shared" si="12"/>
        <v>92.964824120603012</v>
      </c>
      <c r="Q32" s="469">
        <v>205</v>
      </c>
      <c r="R32" s="469">
        <f t="shared" si="3"/>
        <v>18</v>
      </c>
      <c r="S32" s="469">
        <v>187</v>
      </c>
      <c r="T32" s="470">
        <f t="shared" si="21"/>
        <v>8.7804878048780477</v>
      </c>
      <c r="U32" s="470">
        <f t="shared" si="22"/>
        <v>91.219512195121951</v>
      </c>
      <c r="V32" s="469">
        <v>220</v>
      </c>
      <c r="W32" s="469">
        <f t="shared" si="4"/>
        <v>24</v>
      </c>
      <c r="X32" s="469">
        <v>196</v>
      </c>
      <c r="Y32" s="470">
        <f t="shared" si="23"/>
        <v>10.909090909090908</v>
      </c>
      <c r="Z32" s="470">
        <f t="shared" si="24"/>
        <v>89.090909090909093</v>
      </c>
      <c r="AA32" s="469">
        <v>215</v>
      </c>
      <c r="AB32" s="469">
        <f t="shared" si="5"/>
        <v>26</v>
      </c>
      <c r="AC32" s="469">
        <v>189</v>
      </c>
      <c r="AD32" s="470">
        <f t="shared" si="25"/>
        <v>12.093023255813954</v>
      </c>
      <c r="AE32" s="470">
        <f t="shared" si="26"/>
        <v>87.906976744186053</v>
      </c>
      <c r="AF32" s="469">
        <v>204</v>
      </c>
      <c r="AG32" s="718">
        <f t="shared" si="6"/>
        <v>26</v>
      </c>
      <c r="AH32" s="718">
        <v>178</v>
      </c>
      <c r="AI32" s="719">
        <f t="shared" si="27"/>
        <v>12.745098039215685</v>
      </c>
      <c r="AJ32" s="719">
        <f t="shared" si="28"/>
        <v>87.254901960784309</v>
      </c>
      <c r="AK32" s="725">
        <v>210</v>
      </c>
      <c r="AL32" s="726">
        <v>28</v>
      </c>
      <c r="AM32" s="726">
        <v>182</v>
      </c>
      <c r="AN32" s="727">
        <v>13.333333333333334</v>
      </c>
      <c r="AO32" s="727">
        <v>86.666666666666671</v>
      </c>
    </row>
    <row r="33" spans="1:41" s="477" customFormat="1" x14ac:dyDescent="0.2">
      <c r="A33" s="601" t="s">
        <v>117</v>
      </c>
      <c r="B33" s="469">
        <v>94</v>
      </c>
      <c r="C33" s="469">
        <f t="shared" si="0"/>
        <v>94</v>
      </c>
      <c r="D33" s="469">
        <v>0</v>
      </c>
      <c r="E33" s="470">
        <f t="shared" si="7"/>
        <v>100</v>
      </c>
      <c r="F33" s="470">
        <f t="shared" si="8"/>
        <v>0</v>
      </c>
      <c r="G33" s="469">
        <v>94</v>
      </c>
      <c r="H33" s="469">
        <f t="shared" si="1"/>
        <v>91</v>
      </c>
      <c r="I33" s="469">
        <v>3</v>
      </c>
      <c r="J33" s="470">
        <f t="shared" si="9"/>
        <v>96.808510638297875</v>
      </c>
      <c r="K33" s="470">
        <f t="shared" si="10"/>
        <v>3.1914893617021276</v>
      </c>
      <c r="L33" s="469">
        <v>97</v>
      </c>
      <c r="M33" s="469">
        <f t="shared" si="2"/>
        <v>96</v>
      </c>
      <c r="N33" s="469">
        <v>1</v>
      </c>
      <c r="O33" s="470">
        <f t="shared" si="11"/>
        <v>98.969072164948457</v>
      </c>
      <c r="P33" s="470">
        <f t="shared" si="12"/>
        <v>1.0309278350515463</v>
      </c>
      <c r="Q33" s="469">
        <v>95</v>
      </c>
      <c r="R33" s="469">
        <f t="shared" si="3"/>
        <v>93</v>
      </c>
      <c r="S33" s="469">
        <v>2</v>
      </c>
      <c r="T33" s="470">
        <f t="shared" si="21"/>
        <v>97.894736842105274</v>
      </c>
      <c r="U33" s="470">
        <f t="shared" si="22"/>
        <v>2.1052631578947367</v>
      </c>
      <c r="V33" s="469">
        <v>97</v>
      </c>
      <c r="W33" s="469">
        <f t="shared" si="4"/>
        <v>97</v>
      </c>
      <c r="X33" s="469">
        <v>0</v>
      </c>
      <c r="Y33" s="470">
        <f t="shared" si="23"/>
        <v>100</v>
      </c>
      <c r="Z33" s="470">
        <f t="shared" si="24"/>
        <v>0</v>
      </c>
      <c r="AA33" s="469">
        <v>103</v>
      </c>
      <c r="AB33" s="469">
        <f t="shared" si="5"/>
        <v>101</v>
      </c>
      <c r="AC33" s="469">
        <v>2</v>
      </c>
      <c r="AD33" s="470">
        <f t="shared" si="25"/>
        <v>98.05825242718447</v>
      </c>
      <c r="AE33" s="470">
        <f t="shared" si="26"/>
        <v>1.9417475728155338</v>
      </c>
      <c r="AF33" s="469">
        <v>110</v>
      </c>
      <c r="AG33" s="718">
        <f t="shared" si="6"/>
        <v>107</v>
      </c>
      <c r="AH33" s="718">
        <v>3</v>
      </c>
      <c r="AI33" s="719">
        <f t="shared" si="27"/>
        <v>97.27272727272728</v>
      </c>
      <c r="AJ33" s="719">
        <f t="shared" si="28"/>
        <v>2.7272727272727271</v>
      </c>
      <c r="AK33" s="725">
        <v>115</v>
      </c>
      <c r="AL33" s="726">
        <v>111</v>
      </c>
      <c r="AM33" s="726">
        <v>4</v>
      </c>
      <c r="AN33" s="727">
        <v>96.521739130434781</v>
      </c>
      <c r="AO33" s="727">
        <v>3.4782608695652173</v>
      </c>
    </row>
    <row r="34" spans="1:41" s="477" customFormat="1" x14ac:dyDescent="0.2">
      <c r="A34" s="601" t="s">
        <v>118</v>
      </c>
      <c r="B34" s="469">
        <v>110</v>
      </c>
      <c r="C34" s="469">
        <f t="shared" si="0"/>
        <v>29</v>
      </c>
      <c r="D34" s="469">
        <v>81</v>
      </c>
      <c r="E34" s="470">
        <f t="shared" si="7"/>
        <v>26.36363636363636</v>
      </c>
      <c r="F34" s="470">
        <f t="shared" si="8"/>
        <v>73.636363636363626</v>
      </c>
      <c r="G34" s="469">
        <v>100</v>
      </c>
      <c r="H34" s="469">
        <f t="shared" si="1"/>
        <v>24</v>
      </c>
      <c r="I34" s="469">
        <v>76</v>
      </c>
      <c r="J34" s="470">
        <f t="shared" si="9"/>
        <v>24</v>
      </c>
      <c r="K34" s="470">
        <f t="shared" si="10"/>
        <v>76</v>
      </c>
      <c r="L34" s="469">
        <v>98</v>
      </c>
      <c r="M34" s="469">
        <f t="shared" si="2"/>
        <v>18</v>
      </c>
      <c r="N34" s="469">
        <v>80</v>
      </c>
      <c r="O34" s="470">
        <f t="shared" si="11"/>
        <v>18.367346938775512</v>
      </c>
      <c r="P34" s="470">
        <f t="shared" si="12"/>
        <v>81.632653061224488</v>
      </c>
      <c r="Q34" s="469">
        <v>93</v>
      </c>
      <c r="R34" s="469">
        <f t="shared" si="3"/>
        <v>20</v>
      </c>
      <c r="S34" s="469">
        <v>73</v>
      </c>
      <c r="T34" s="470">
        <f t="shared" si="21"/>
        <v>21.50537634408602</v>
      </c>
      <c r="U34" s="470">
        <f t="shared" si="22"/>
        <v>78.494623655913969</v>
      </c>
      <c r="V34" s="469">
        <v>87</v>
      </c>
      <c r="W34" s="469">
        <f t="shared" si="4"/>
        <v>14</v>
      </c>
      <c r="X34" s="469">
        <v>73</v>
      </c>
      <c r="Y34" s="470">
        <f t="shared" si="23"/>
        <v>16.091954022988507</v>
      </c>
      <c r="Z34" s="470">
        <f t="shared" si="24"/>
        <v>83.908045977011497</v>
      </c>
      <c r="AA34" s="469">
        <v>90</v>
      </c>
      <c r="AB34" s="469">
        <f t="shared" si="5"/>
        <v>20</v>
      </c>
      <c r="AC34" s="469">
        <v>70</v>
      </c>
      <c r="AD34" s="470">
        <f t="shared" si="25"/>
        <v>22.222222222222221</v>
      </c>
      <c r="AE34" s="470">
        <f t="shared" si="26"/>
        <v>77.777777777777786</v>
      </c>
      <c r="AF34" s="469">
        <v>92</v>
      </c>
      <c r="AG34" s="718">
        <f t="shared" si="6"/>
        <v>23</v>
      </c>
      <c r="AH34" s="718">
        <v>69</v>
      </c>
      <c r="AI34" s="719">
        <f t="shared" si="27"/>
        <v>25</v>
      </c>
      <c r="AJ34" s="719">
        <f t="shared" si="28"/>
        <v>75</v>
      </c>
      <c r="AK34" s="725">
        <v>92</v>
      </c>
      <c r="AL34" s="728">
        <v>27</v>
      </c>
      <c r="AM34" s="726">
        <v>65</v>
      </c>
      <c r="AN34" s="727">
        <v>29.347826086956523</v>
      </c>
      <c r="AO34" s="727">
        <v>70.652173913043484</v>
      </c>
    </row>
    <row r="35" spans="1:41" s="477" customFormat="1" x14ac:dyDescent="0.2">
      <c r="A35" s="601" t="s">
        <v>119</v>
      </c>
      <c r="B35" s="469">
        <v>93</v>
      </c>
      <c r="C35" s="469">
        <f t="shared" si="0"/>
        <v>3</v>
      </c>
      <c r="D35" s="469">
        <v>90</v>
      </c>
      <c r="E35" s="470">
        <f t="shared" si="7"/>
        <v>3.225806451612903</v>
      </c>
      <c r="F35" s="470">
        <f t="shared" si="8"/>
        <v>96.774193548387103</v>
      </c>
      <c r="G35" s="469">
        <v>99</v>
      </c>
      <c r="H35" s="469">
        <f t="shared" si="1"/>
        <v>1</v>
      </c>
      <c r="I35" s="469">
        <v>98</v>
      </c>
      <c r="J35" s="470">
        <f t="shared" si="9"/>
        <v>1.0101010101010102</v>
      </c>
      <c r="K35" s="470">
        <f t="shared" si="10"/>
        <v>98.98989898989899</v>
      </c>
      <c r="L35" s="469">
        <v>101</v>
      </c>
      <c r="M35" s="469">
        <f t="shared" si="2"/>
        <v>2</v>
      </c>
      <c r="N35" s="469">
        <v>99</v>
      </c>
      <c r="O35" s="470">
        <f t="shared" si="11"/>
        <v>1.9801980198019802</v>
      </c>
      <c r="P35" s="470">
        <f t="shared" si="12"/>
        <v>98.019801980198025</v>
      </c>
      <c r="Q35" s="469">
        <v>95</v>
      </c>
      <c r="R35" s="469">
        <f t="shared" si="3"/>
        <v>2</v>
      </c>
      <c r="S35" s="469">
        <v>93</v>
      </c>
      <c r="T35" s="470">
        <f t="shared" si="21"/>
        <v>2.1052631578947367</v>
      </c>
      <c r="U35" s="470">
        <f t="shared" si="22"/>
        <v>97.894736842105274</v>
      </c>
      <c r="V35" s="469">
        <v>85</v>
      </c>
      <c r="W35" s="469">
        <f t="shared" si="4"/>
        <v>1</v>
      </c>
      <c r="X35" s="469">
        <v>84</v>
      </c>
      <c r="Y35" s="470">
        <f t="shared" si="23"/>
        <v>1.1764705882352942</v>
      </c>
      <c r="Z35" s="470">
        <f t="shared" si="24"/>
        <v>98.82352941176471</v>
      </c>
      <c r="AA35" s="469">
        <v>91</v>
      </c>
      <c r="AB35" s="469">
        <f t="shared" si="5"/>
        <v>1</v>
      </c>
      <c r="AC35" s="469">
        <v>90</v>
      </c>
      <c r="AD35" s="470">
        <f t="shared" si="25"/>
        <v>1.098901098901099</v>
      </c>
      <c r="AE35" s="470">
        <f t="shared" si="26"/>
        <v>98.901098901098905</v>
      </c>
      <c r="AF35" s="469">
        <v>99</v>
      </c>
      <c r="AG35" s="718">
        <f t="shared" si="6"/>
        <v>2</v>
      </c>
      <c r="AH35" s="718">
        <v>97</v>
      </c>
      <c r="AI35" s="719">
        <f t="shared" si="27"/>
        <v>2.0202020202020203</v>
      </c>
      <c r="AJ35" s="719">
        <f t="shared" si="28"/>
        <v>97.979797979797979</v>
      </c>
      <c r="AK35" s="725">
        <v>100</v>
      </c>
      <c r="AL35" s="726">
        <v>3</v>
      </c>
      <c r="AM35" s="726">
        <v>97</v>
      </c>
      <c r="AN35" s="727">
        <v>3</v>
      </c>
      <c r="AO35" s="727">
        <v>97</v>
      </c>
    </row>
    <row r="36" spans="1:41" s="477" customFormat="1" x14ac:dyDescent="0.2">
      <c r="A36" s="601" t="s">
        <v>120</v>
      </c>
      <c r="B36" s="469">
        <v>145</v>
      </c>
      <c r="C36" s="469">
        <f t="shared" si="0"/>
        <v>77</v>
      </c>
      <c r="D36" s="469">
        <v>68</v>
      </c>
      <c r="E36" s="470">
        <f t="shared" si="7"/>
        <v>53.103448275862064</v>
      </c>
      <c r="F36" s="470">
        <f t="shared" si="8"/>
        <v>46.896551724137929</v>
      </c>
      <c r="G36" s="469">
        <v>156</v>
      </c>
      <c r="H36" s="469">
        <f t="shared" si="1"/>
        <v>89</v>
      </c>
      <c r="I36" s="469">
        <v>67</v>
      </c>
      <c r="J36" s="470">
        <f t="shared" si="9"/>
        <v>57.051282051282051</v>
      </c>
      <c r="K36" s="470">
        <f t="shared" si="10"/>
        <v>42.948717948717949</v>
      </c>
      <c r="L36" s="469">
        <v>161</v>
      </c>
      <c r="M36" s="469">
        <f t="shared" si="2"/>
        <v>90</v>
      </c>
      <c r="N36" s="469">
        <v>71</v>
      </c>
      <c r="O36" s="470">
        <f t="shared" si="11"/>
        <v>55.900621118012417</v>
      </c>
      <c r="P36" s="470">
        <f t="shared" si="12"/>
        <v>44.099378881987576</v>
      </c>
      <c r="Q36" s="469">
        <v>156</v>
      </c>
      <c r="R36" s="469">
        <f t="shared" si="3"/>
        <v>92</v>
      </c>
      <c r="S36" s="469">
        <v>64</v>
      </c>
      <c r="T36" s="470">
        <f t="shared" si="21"/>
        <v>58.974358974358978</v>
      </c>
      <c r="U36" s="470">
        <f t="shared" si="22"/>
        <v>41.025641025641022</v>
      </c>
      <c r="V36" s="469">
        <v>158</v>
      </c>
      <c r="W36" s="469">
        <f t="shared" si="4"/>
        <v>93</v>
      </c>
      <c r="X36" s="469">
        <v>65</v>
      </c>
      <c r="Y36" s="470">
        <f t="shared" si="23"/>
        <v>58.860759493670891</v>
      </c>
      <c r="Z36" s="470">
        <f t="shared" si="24"/>
        <v>41.139240506329116</v>
      </c>
      <c r="AA36" s="469">
        <v>151</v>
      </c>
      <c r="AB36" s="469">
        <f t="shared" si="5"/>
        <v>82</v>
      </c>
      <c r="AC36" s="469">
        <v>69</v>
      </c>
      <c r="AD36" s="470">
        <f t="shared" si="25"/>
        <v>54.304635761589402</v>
      </c>
      <c r="AE36" s="470">
        <f t="shared" si="26"/>
        <v>45.695364238410598</v>
      </c>
      <c r="AF36" s="469">
        <v>145</v>
      </c>
      <c r="AG36" s="718">
        <f t="shared" si="6"/>
        <v>80</v>
      </c>
      <c r="AH36" s="718">
        <v>65</v>
      </c>
      <c r="AI36" s="719">
        <f t="shared" si="27"/>
        <v>55.172413793103445</v>
      </c>
      <c r="AJ36" s="719">
        <f t="shared" si="28"/>
        <v>44.827586206896555</v>
      </c>
      <c r="AK36" s="725">
        <v>144</v>
      </c>
      <c r="AL36" s="726">
        <v>75</v>
      </c>
      <c r="AM36" s="726">
        <v>69</v>
      </c>
      <c r="AN36" s="727">
        <v>52.083333333333336</v>
      </c>
      <c r="AO36" s="727">
        <v>47.916666666666671</v>
      </c>
    </row>
    <row r="37" spans="1:41" s="477" customFormat="1" x14ac:dyDescent="0.2">
      <c r="A37" s="601" t="s">
        <v>678</v>
      </c>
      <c r="B37" s="469">
        <v>0</v>
      </c>
      <c r="C37" s="469"/>
      <c r="D37" s="469">
        <v>0</v>
      </c>
      <c r="E37" s="470"/>
      <c r="F37" s="470"/>
      <c r="G37" s="469">
        <v>0</v>
      </c>
      <c r="H37" s="469"/>
      <c r="I37" s="469">
        <v>0</v>
      </c>
      <c r="J37" s="470"/>
      <c r="K37" s="470"/>
      <c r="L37" s="469">
        <v>0</v>
      </c>
      <c r="M37" s="469"/>
      <c r="N37" s="469">
        <v>0</v>
      </c>
      <c r="O37" s="470"/>
      <c r="P37" s="470"/>
      <c r="Q37" s="469">
        <v>0</v>
      </c>
      <c r="R37" s="469"/>
      <c r="S37" s="469">
        <v>0</v>
      </c>
      <c r="T37" s="470"/>
      <c r="U37" s="470"/>
      <c r="V37" s="469">
        <v>0</v>
      </c>
      <c r="W37" s="469"/>
      <c r="X37" s="469">
        <v>0</v>
      </c>
      <c r="Y37" s="470"/>
      <c r="Z37" s="470"/>
      <c r="AA37" s="469">
        <v>0</v>
      </c>
      <c r="AB37" s="469"/>
      <c r="AC37" s="469">
        <v>0</v>
      </c>
      <c r="AD37" s="470"/>
      <c r="AE37" s="470"/>
      <c r="AF37" s="469">
        <v>0</v>
      </c>
      <c r="AG37" s="718"/>
      <c r="AH37" s="718">
        <v>0</v>
      </c>
      <c r="AI37" s="719"/>
      <c r="AJ37" s="719"/>
      <c r="AK37" s="725">
        <v>0</v>
      </c>
      <c r="AL37" s="726">
        <v>0</v>
      </c>
      <c r="AM37" s="726">
        <v>0</v>
      </c>
      <c r="AN37" s="727"/>
      <c r="AO37" s="727"/>
    </row>
    <row r="38" spans="1:41" s="477" customFormat="1" x14ac:dyDescent="0.2">
      <c r="A38" s="599" t="s">
        <v>121</v>
      </c>
      <c r="B38" s="469">
        <v>265</v>
      </c>
      <c r="C38" s="469">
        <f t="shared" si="0"/>
        <v>28</v>
      </c>
      <c r="D38" s="469">
        <v>237</v>
      </c>
      <c r="E38" s="470">
        <f t="shared" si="7"/>
        <v>10.566037735849058</v>
      </c>
      <c r="F38" s="470">
        <f t="shared" si="8"/>
        <v>89.433962264150949</v>
      </c>
      <c r="G38" s="469">
        <v>242</v>
      </c>
      <c r="H38" s="469">
        <f t="shared" si="1"/>
        <v>30</v>
      </c>
      <c r="I38" s="469">
        <v>212</v>
      </c>
      <c r="J38" s="470">
        <f t="shared" si="9"/>
        <v>12.396694214876034</v>
      </c>
      <c r="K38" s="470">
        <f t="shared" si="10"/>
        <v>87.603305785123965</v>
      </c>
      <c r="L38" s="469">
        <v>211</v>
      </c>
      <c r="M38" s="469">
        <f t="shared" si="2"/>
        <v>23</v>
      </c>
      <c r="N38" s="469">
        <v>188</v>
      </c>
      <c r="O38" s="470">
        <f t="shared" si="11"/>
        <v>10.900473933649289</v>
      </c>
      <c r="P38" s="470">
        <f t="shared" si="12"/>
        <v>89.099526066350705</v>
      </c>
      <c r="Q38" s="469">
        <v>220</v>
      </c>
      <c r="R38" s="469">
        <f t="shared" si="3"/>
        <v>11</v>
      </c>
      <c r="S38" s="469">
        <v>209</v>
      </c>
      <c r="T38" s="470">
        <f t="shared" ref="T38:T39" si="29">R38/Q38*100</f>
        <v>5</v>
      </c>
      <c r="U38" s="470">
        <f t="shared" ref="U38:U39" si="30">S38/Q38*100</f>
        <v>95</v>
      </c>
      <c r="V38" s="469">
        <v>222</v>
      </c>
      <c r="W38" s="469">
        <f t="shared" si="4"/>
        <v>20</v>
      </c>
      <c r="X38" s="469">
        <v>202</v>
      </c>
      <c r="Y38" s="470">
        <f t="shared" ref="Y38:Y39" si="31">W38/V38*100</f>
        <v>9.0090090090090094</v>
      </c>
      <c r="Z38" s="470">
        <f t="shared" ref="Z38:Z39" si="32">X38/V38*100</f>
        <v>90.990990990990994</v>
      </c>
      <c r="AA38" s="469">
        <v>219</v>
      </c>
      <c r="AB38" s="469">
        <f t="shared" si="5"/>
        <v>22</v>
      </c>
      <c r="AC38" s="469">
        <v>197</v>
      </c>
      <c r="AD38" s="470">
        <f t="shared" ref="AD38:AD39" si="33">AB38/AA38*100</f>
        <v>10.045662100456621</v>
      </c>
      <c r="AE38" s="470">
        <f t="shared" ref="AE38:AE39" si="34">AC38/AA38*100</f>
        <v>89.954337899543376</v>
      </c>
      <c r="AF38" s="469">
        <v>211</v>
      </c>
      <c r="AG38" s="718">
        <f t="shared" si="6"/>
        <v>24</v>
      </c>
      <c r="AH38" s="718">
        <v>187</v>
      </c>
      <c r="AI38" s="719">
        <f t="shared" ref="AI38:AI39" si="35">AG38/AF38*100</f>
        <v>11.374407582938389</v>
      </c>
      <c r="AJ38" s="719">
        <f t="shared" ref="AJ38:AJ39" si="36">AH38/AF38*100</f>
        <v>88.625592417061611</v>
      </c>
      <c r="AK38" s="725">
        <v>203</v>
      </c>
      <c r="AL38" s="726">
        <v>22</v>
      </c>
      <c r="AM38" s="726">
        <v>181</v>
      </c>
      <c r="AN38" s="727">
        <v>10.83743842364532</v>
      </c>
      <c r="AO38" s="727">
        <v>89.162561576354676</v>
      </c>
    </row>
    <row r="39" spans="1:41" s="477" customFormat="1" x14ac:dyDescent="0.2">
      <c r="A39" s="601" t="s">
        <v>122</v>
      </c>
      <c r="B39" s="469">
        <v>89</v>
      </c>
      <c r="C39" s="469">
        <f t="shared" si="0"/>
        <v>52</v>
      </c>
      <c r="D39" s="469">
        <v>37</v>
      </c>
      <c r="E39" s="470">
        <f t="shared" si="7"/>
        <v>58.426966292134829</v>
      </c>
      <c r="F39" s="470">
        <f t="shared" si="8"/>
        <v>41.573033707865171</v>
      </c>
      <c r="G39" s="469">
        <v>81</v>
      </c>
      <c r="H39" s="469">
        <f t="shared" si="1"/>
        <v>46</v>
      </c>
      <c r="I39" s="469">
        <v>35</v>
      </c>
      <c r="J39" s="470">
        <f t="shared" si="9"/>
        <v>56.79012345679012</v>
      </c>
      <c r="K39" s="470">
        <f t="shared" si="10"/>
        <v>43.209876543209873</v>
      </c>
      <c r="L39" s="469">
        <v>77</v>
      </c>
      <c r="M39" s="469">
        <f t="shared" si="2"/>
        <v>47</v>
      </c>
      <c r="N39" s="469">
        <v>30</v>
      </c>
      <c r="O39" s="470">
        <f t="shared" si="11"/>
        <v>61.038961038961034</v>
      </c>
      <c r="P39" s="470">
        <f t="shared" si="12"/>
        <v>38.961038961038966</v>
      </c>
      <c r="Q39" s="469">
        <v>78</v>
      </c>
      <c r="R39" s="469">
        <f t="shared" si="3"/>
        <v>49</v>
      </c>
      <c r="S39" s="469">
        <v>29</v>
      </c>
      <c r="T39" s="470">
        <f t="shared" si="29"/>
        <v>62.820512820512818</v>
      </c>
      <c r="U39" s="470">
        <f t="shared" si="30"/>
        <v>37.179487179487182</v>
      </c>
      <c r="V39" s="469">
        <v>80</v>
      </c>
      <c r="W39" s="469">
        <f t="shared" si="4"/>
        <v>46</v>
      </c>
      <c r="X39" s="469">
        <v>34</v>
      </c>
      <c r="Y39" s="470">
        <f t="shared" si="31"/>
        <v>57.499999999999993</v>
      </c>
      <c r="Z39" s="470">
        <f t="shared" si="32"/>
        <v>42.5</v>
      </c>
      <c r="AA39" s="469">
        <v>71</v>
      </c>
      <c r="AB39" s="469">
        <f t="shared" si="5"/>
        <v>44</v>
      </c>
      <c r="AC39" s="469">
        <v>27</v>
      </c>
      <c r="AD39" s="470">
        <f t="shared" si="33"/>
        <v>61.971830985915489</v>
      </c>
      <c r="AE39" s="470">
        <f t="shared" si="34"/>
        <v>38.028169014084504</v>
      </c>
      <c r="AF39" s="469">
        <v>71</v>
      </c>
      <c r="AG39" s="718">
        <f t="shared" si="6"/>
        <v>41</v>
      </c>
      <c r="AH39" s="718">
        <v>30</v>
      </c>
      <c r="AI39" s="719">
        <f t="shared" si="35"/>
        <v>57.74647887323944</v>
      </c>
      <c r="AJ39" s="719">
        <f t="shared" si="36"/>
        <v>42.25352112676056</v>
      </c>
      <c r="AK39" s="725">
        <v>69</v>
      </c>
      <c r="AL39" s="726">
        <v>39</v>
      </c>
      <c r="AM39" s="726">
        <v>30</v>
      </c>
      <c r="AN39" s="727">
        <v>56.521739130434781</v>
      </c>
      <c r="AO39" s="727">
        <v>43.478260869565219</v>
      </c>
    </row>
    <row r="40" spans="1:41" s="477" customFormat="1" x14ac:dyDescent="0.2">
      <c r="A40" s="604" t="s">
        <v>679</v>
      </c>
      <c r="B40" s="605">
        <v>0</v>
      </c>
      <c r="C40" s="605"/>
      <c r="D40" s="605">
        <v>0</v>
      </c>
      <c r="E40" s="606"/>
      <c r="F40" s="606"/>
      <c r="G40" s="605">
        <v>0</v>
      </c>
      <c r="H40" s="605"/>
      <c r="I40" s="605">
        <v>0</v>
      </c>
      <c r="J40" s="606"/>
      <c r="K40" s="606"/>
      <c r="L40" s="605">
        <v>0</v>
      </c>
      <c r="M40" s="605"/>
      <c r="N40" s="605">
        <v>0</v>
      </c>
      <c r="O40" s="606"/>
      <c r="P40" s="606"/>
      <c r="Q40" s="605">
        <v>0</v>
      </c>
      <c r="R40" s="605"/>
      <c r="S40" s="605">
        <v>0</v>
      </c>
      <c r="T40" s="606"/>
      <c r="U40" s="606"/>
      <c r="V40" s="605">
        <v>0</v>
      </c>
      <c r="W40" s="605"/>
      <c r="X40" s="605">
        <v>0</v>
      </c>
      <c r="Y40" s="606"/>
      <c r="Z40" s="606"/>
      <c r="AA40" s="605">
        <v>0</v>
      </c>
      <c r="AB40" s="605"/>
      <c r="AC40" s="605">
        <v>0</v>
      </c>
      <c r="AD40" s="606"/>
      <c r="AE40" s="606"/>
      <c r="AF40" s="605">
        <v>42</v>
      </c>
      <c r="AG40" s="718"/>
      <c r="AH40" s="718">
        <v>2</v>
      </c>
      <c r="AI40" s="719"/>
      <c r="AJ40" s="719"/>
      <c r="AK40" s="58">
        <v>90</v>
      </c>
      <c r="AL40" s="477">
        <v>83</v>
      </c>
      <c r="AM40" s="477">
        <v>7</v>
      </c>
      <c r="AN40" s="96">
        <v>92.222222222222229</v>
      </c>
      <c r="AO40" s="96">
        <v>7.7777777777777777</v>
      </c>
    </row>
    <row r="41" spans="1:41" s="477" customFormat="1" ht="24" x14ac:dyDescent="0.2">
      <c r="A41" s="613" t="s">
        <v>123</v>
      </c>
      <c r="B41" s="608">
        <v>488</v>
      </c>
      <c r="C41" s="608">
        <f t="shared" si="0"/>
        <v>480</v>
      </c>
      <c r="D41" s="608">
        <v>8</v>
      </c>
      <c r="E41" s="609">
        <f t="shared" si="7"/>
        <v>98.360655737704917</v>
      </c>
      <c r="F41" s="609">
        <f t="shared" si="8"/>
        <v>1.639344262295082</v>
      </c>
      <c r="G41" s="608">
        <v>501</v>
      </c>
      <c r="H41" s="608">
        <f t="shared" si="1"/>
        <v>490</v>
      </c>
      <c r="I41" s="608">
        <v>11</v>
      </c>
      <c r="J41" s="609">
        <f t="shared" si="9"/>
        <v>97.80439121756487</v>
      </c>
      <c r="K41" s="609">
        <f t="shared" si="10"/>
        <v>2.19560878243513</v>
      </c>
      <c r="L41" s="608">
        <v>518</v>
      </c>
      <c r="M41" s="608">
        <f t="shared" si="2"/>
        <v>504</v>
      </c>
      <c r="N41" s="608">
        <v>14</v>
      </c>
      <c r="O41" s="609">
        <f t="shared" si="11"/>
        <v>97.297297297297305</v>
      </c>
      <c r="P41" s="609">
        <f t="shared" si="12"/>
        <v>2.7027027027027026</v>
      </c>
      <c r="Q41" s="608">
        <v>496</v>
      </c>
      <c r="R41" s="608">
        <f t="shared" si="3"/>
        <v>482</v>
      </c>
      <c r="S41" s="608">
        <v>14</v>
      </c>
      <c r="T41" s="609">
        <f t="shared" ref="T41:T42" si="37">R41/Q41*100</f>
        <v>97.177419354838719</v>
      </c>
      <c r="U41" s="609">
        <f t="shared" ref="U41:U42" si="38">S41/Q41*100</f>
        <v>2.82258064516129</v>
      </c>
      <c r="V41" s="608">
        <v>459</v>
      </c>
      <c r="W41" s="608">
        <f t="shared" si="4"/>
        <v>439</v>
      </c>
      <c r="X41" s="608">
        <v>20</v>
      </c>
      <c r="Y41" s="609">
        <f t="shared" ref="Y41:Y42" si="39">W41/V41*100</f>
        <v>95.642701525054463</v>
      </c>
      <c r="Z41" s="609">
        <f t="shared" ref="Z41:Z42" si="40">X41/V41*100</f>
        <v>4.3572984749455337</v>
      </c>
      <c r="AA41" s="608">
        <v>448</v>
      </c>
      <c r="AB41" s="608">
        <f t="shared" si="5"/>
        <v>429</v>
      </c>
      <c r="AC41" s="608">
        <v>19</v>
      </c>
      <c r="AD41" s="609">
        <f t="shared" ref="AD41:AD42" si="41">AB41/AA41*100</f>
        <v>95.758928571428569</v>
      </c>
      <c r="AE41" s="609">
        <f t="shared" ref="AE41:AE42" si="42">AC41/AA41*100</f>
        <v>4.2410714285714288</v>
      </c>
      <c r="AF41" s="608">
        <v>441</v>
      </c>
      <c r="AG41" s="721">
        <f t="shared" si="6"/>
        <v>422</v>
      </c>
      <c r="AH41" s="721">
        <v>19</v>
      </c>
      <c r="AI41" s="722">
        <f t="shared" ref="AI41:AI42" si="43">AG41/AF41*100</f>
        <v>95.691609977324262</v>
      </c>
      <c r="AJ41" s="722">
        <f t="shared" ref="AJ41:AJ42" si="44">AH41/AF41*100</f>
        <v>4.308390022675737</v>
      </c>
      <c r="AK41" s="723">
        <v>443</v>
      </c>
      <c r="AL41" s="675">
        <v>421</v>
      </c>
      <c r="AM41" s="675">
        <v>22</v>
      </c>
      <c r="AN41" s="724">
        <v>95.033860045146724</v>
      </c>
      <c r="AO41" s="724">
        <v>4.966139954853273</v>
      </c>
    </row>
    <row r="42" spans="1:41" s="477" customFormat="1" x14ac:dyDescent="0.2">
      <c r="A42" s="607" t="s">
        <v>124</v>
      </c>
      <c r="B42" s="608">
        <v>760</v>
      </c>
      <c r="C42" s="608">
        <f t="shared" si="0"/>
        <v>395</v>
      </c>
      <c r="D42" s="608">
        <v>365</v>
      </c>
      <c r="E42" s="609">
        <f t="shared" si="7"/>
        <v>51.973684210526315</v>
      </c>
      <c r="F42" s="609">
        <f t="shared" si="8"/>
        <v>48.026315789473685</v>
      </c>
      <c r="G42" s="608">
        <v>734</v>
      </c>
      <c r="H42" s="608">
        <f t="shared" si="1"/>
        <v>383</v>
      </c>
      <c r="I42" s="608">
        <v>351</v>
      </c>
      <c r="J42" s="609">
        <f t="shared" si="9"/>
        <v>52.179836512261581</v>
      </c>
      <c r="K42" s="609">
        <f t="shared" si="10"/>
        <v>47.820163487738419</v>
      </c>
      <c r="L42" s="608">
        <v>736</v>
      </c>
      <c r="M42" s="608">
        <f t="shared" si="2"/>
        <v>390</v>
      </c>
      <c r="N42" s="608">
        <v>346</v>
      </c>
      <c r="O42" s="609">
        <f t="shared" si="11"/>
        <v>52.989130434782602</v>
      </c>
      <c r="P42" s="609">
        <f t="shared" si="12"/>
        <v>47.010869565217391</v>
      </c>
      <c r="Q42" s="608">
        <v>722</v>
      </c>
      <c r="R42" s="608">
        <f t="shared" si="3"/>
        <v>387</v>
      </c>
      <c r="S42" s="608">
        <v>335</v>
      </c>
      <c r="T42" s="609">
        <f t="shared" si="37"/>
        <v>53.601108033240997</v>
      </c>
      <c r="U42" s="609">
        <f t="shared" si="38"/>
        <v>46.398891966759003</v>
      </c>
      <c r="V42" s="608">
        <v>702</v>
      </c>
      <c r="W42" s="608">
        <f t="shared" si="4"/>
        <v>388</v>
      </c>
      <c r="X42" s="608">
        <v>314</v>
      </c>
      <c r="Y42" s="609">
        <f t="shared" si="39"/>
        <v>55.270655270655269</v>
      </c>
      <c r="Z42" s="609">
        <f t="shared" si="40"/>
        <v>44.729344729344724</v>
      </c>
      <c r="AA42" s="608">
        <v>698</v>
      </c>
      <c r="AB42" s="608">
        <f t="shared" si="5"/>
        <v>391</v>
      </c>
      <c r="AC42" s="608">
        <v>307</v>
      </c>
      <c r="AD42" s="609">
        <f t="shared" si="41"/>
        <v>56.01719197707736</v>
      </c>
      <c r="AE42" s="609">
        <f t="shared" si="42"/>
        <v>43.98280802292264</v>
      </c>
      <c r="AF42" s="608">
        <v>705</v>
      </c>
      <c r="AG42" s="731">
        <f t="shared" si="6"/>
        <v>414</v>
      </c>
      <c r="AH42" s="731">
        <v>291</v>
      </c>
      <c r="AI42" s="732">
        <f t="shared" si="43"/>
        <v>58.723404255319146</v>
      </c>
      <c r="AJ42" s="732">
        <f t="shared" si="44"/>
        <v>41.276595744680847</v>
      </c>
      <c r="AK42" s="723">
        <v>689</v>
      </c>
      <c r="AL42" s="675">
        <v>433</v>
      </c>
      <c r="AM42" s="675">
        <v>256</v>
      </c>
      <c r="AN42" s="724">
        <v>62.844702467343971</v>
      </c>
      <c r="AO42" s="724">
        <v>37.155297532656022</v>
      </c>
    </row>
    <row r="43" spans="1:41" s="62" customFormat="1" x14ac:dyDescent="0.2">
      <c r="A43" s="3"/>
      <c r="B43" s="58"/>
      <c r="C43" s="58"/>
      <c r="D43" s="58"/>
      <c r="E43" s="61"/>
      <c r="F43" s="61"/>
      <c r="G43" s="58"/>
      <c r="H43" s="58"/>
      <c r="I43" s="58"/>
      <c r="J43" s="61"/>
      <c r="K43" s="61"/>
      <c r="L43" s="58"/>
      <c r="M43" s="58"/>
      <c r="N43" s="58"/>
      <c r="O43" s="61"/>
      <c r="P43" s="61"/>
    </row>
    <row r="44" spans="1:41" x14ac:dyDescent="0.2">
      <c r="A44" s="264" t="s">
        <v>131</v>
      </c>
      <c r="D44" s="62"/>
      <c r="E44" s="62"/>
      <c r="F44" s="62"/>
      <c r="G44" s="62"/>
      <c r="H44" s="62"/>
      <c r="I44" s="62"/>
      <c r="J44" s="62"/>
      <c r="K44" s="62"/>
      <c r="L44" s="62"/>
      <c r="M44" s="62"/>
      <c r="N44" s="62"/>
      <c r="O44" s="62"/>
      <c r="P44" s="62"/>
    </row>
    <row r="46" spans="1:41" x14ac:dyDescent="0.2">
      <c r="A46" s="59"/>
      <c r="B46" s="59"/>
      <c r="C46" s="59"/>
      <c r="D46" s="59"/>
      <c r="E46" s="59"/>
      <c r="F46" s="59"/>
      <c r="G46" s="59"/>
      <c r="H46" s="59"/>
      <c r="I46" s="59"/>
      <c r="J46" s="59"/>
      <c r="K46" s="59"/>
      <c r="L46" s="59"/>
      <c r="M46" s="59"/>
      <c r="N46" s="59"/>
      <c r="O46" s="59"/>
      <c r="P46" s="59"/>
      <c r="Y46" s="614"/>
    </row>
    <row r="47" spans="1:41" x14ac:dyDescent="0.2">
      <c r="A47" s="542"/>
      <c r="B47" s="542"/>
      <c r="C47" s="542"/>
      <c r="D47" s="542"/>
      <c r="E47" s="542"/>
      <c r="F47" s="542"/>
      <c r="G47" s="542"/>
      <c r="H47" s="542"/>
      <c r="I47" s="542"/>
      <c r="J47" s="542"/>
      <c r="K47" s="542"/>
      <c r="L47" s="542"/>
      <c r="M47" s="542"/>
      <c r="N47" s="542"/>
      <c r="O47" s="542"/>
      <c r="P47" s="542"/>
    </row>
    <row r="48" spans="1:41" x14ac:dyDescent="0.2">
      <c r="B48" s="777">
        <v>2021</v>
      </c>
      <c r="C48" s="777"/>
      <c r="E48" s="777"/>
      <c r="F48" s="777"/>
      <c r="H48" s="777"/>
      <c r="I48" s="777"/>
      <c r="N48" s="62"/>
      <c r="O48" s="62"/>
      <c r="Q48" s="62"/>
      <c r="R48" s="62"/>
      <c r="Y48" s="615"/>
    </row>
    <row r="49" spans="1:25" x14ac:dyDescent="0.2">
      <c r="A49" s="473"/>
      <c r="B49" s="473" t="s">
        <v>0</v>
      </c>
      <c r="C49" s="616" t="s">
        <v>1</v>
      </c>
      <c r="D49" s="63"/>
      <c r="E49" s="63"/>
      <c r="F49" s="63"/>
      <c r="G49" s="63"/>
      <c r="H49" s="63"/>
      <c r="I49" s="63"/>
      <c r="J49" s="63"/>
      <c r="K49" s="63"/>
      <c r="L49" s="63"/>
      <c r="M49" s="63"/>
      <c r="N49" s="74"/>
      <c r="O49" s="74"/>
      <c r="P49" s="63"/>
      <c r="Q49" s="74"/>
      <c r="R49" s="74"/>
      <c r="S49" s="63"/>
      <c r="Y49" s="615"/>
    </row>
    <row r="50" spans="1:25" x14ac:dyDescent="0.2">
      <c r="A50" s="63"/>
      <c r="B50" s="63"/>
      <c r="C50" s="63"/>
      <c r="D50" s="63"/>
      <c r="E50" s="63"/>
      <c r="F50" s="63"/>
      <c r="G50" s="63"/>
      <c r="H50" s="63"/>
      <c r="I50" s="63"/>
      <c r="J50" s="63"/>
      <c r="K50" s="63"/>
      <c r="L50" s="63"/>
      <c r="M50" s="63"/>
      <c r="N50" s="74"/>
      <c r="O50" s="74"/>
      <c r="P50" s="63"/>
      <c r="Q50" s="74"/>
      <c r="R50" s="74"/>
      <c r="S50" s="63"/>
      <c r="Y50" s="615"/>
    </row>
    <row r="51" spans="1:25" x14ac:dyDescent="0.2">
      <c r="A51" s="607" t="s">
        <v>95</v>
      </c>
      <c r="B51" s="617">
        <f>AN8</f>
        <v>70.926517571884986</v>
      </c>
      <c r="C51" s="617">
        <f>AO8</f>
        <v>29.073482428115017</v>
      </c>
      <c r="D51" s="618">
        <v>20</v>
      </c>
      <c r="E51" s="619"/>
      <c r="F51" s="619"/>
      <c r="G51" s="618"/>
      <c r="H51" s="619"/>
      <c r="I51" s="619"/>
      <c r="J51" s="618"/>
      <c r="K51" s="619"/>
      <c r="L51" s="619"/>
      <c r="M51" s="618"/>
      <c r="N51" s="620"/>
      <c r="O51" s="620"/>
      <c r="P51" s="618"/>
      <c r="Q51" s="620"/>
      <c r="R51" s="620"/>
      <c r="S51" s="63"/>
    </row>
    <row r="52" spans="1:25" x14ac:dyDescent="0.2">
      <c r="A52" s="613" t="s">
        <v>99</v>
      </c>
      <c r="B52" s="617">
        <f>AN12</f>
        <v>49.166666666666664</v>
      </c>
      <c r="C52" s="617">
        <f>AO12</f>
        <v>50.833333333333329</v>
      </c>
      <c r="D52" s="618">
        <v>20</v>
      </c>
      <c r="E52" s="619"/>
      <c r="F52" s="619"/>
      <c r="G52" s="618"/>
      <c r="H52" s="619"/>
      <c r="I52" s="619"/>
      <c r="J52" s="618"/>
      <c r="K52" s="619"/>
      <c r="L52" s="619"/>
      <c r="M52" s="618"/>
      <c r="N52" s="620"/>
      <c r="O52" s="620"/>
      <c r="P52" s="618"/>
      <c r="Q52" s="620"/>
      <c r="R52" s="620"/>
      <c r="S52" s="63"/>
      <c r="Y52" s="182"/>
    </row>
    <row r="53" spans="1:25" x14ac:dyDescent="0.2">
      <c r="A53" s="607" t="s">
        <v>100</v>
      </c>
      <c r="B53" s="617">
        <f>AN14</f>
        <v>97.928994082840234</v>
      </c>
      <c r="C53" s="617">
        <f>AO14</f>
        <v>2.0710059171597637</v>
      </c>
      <c r="D53" s="618">
        <v>20</v>
      </c>
      <c r="E53" s="619"/>
      <c r="F53" s="619"/>
      <c r="G53" s="618"/>
      <c r="H53" s="619"/>
      <c r="I53" s="619"/>
      <c r="J53" s="618"/>
      <c r="K53" s="619"/>
      <c r="L53" s="619"/>
      <c r="M53" s="618"/>
      <c r="N53" s="620"/>
      <c r="O53" s="620"/>
      <c r="P53" s="618"/>
      <c r="Q53" s="620"/>
      <c r="R53" s="620"/>
      <c r="S53" s="63"/>
      <c r="Y53" s="182"/>
    </row>
    <row r="54" spans="1:25" x14ac:dyDescent="0.2">
      <c r="A54" s="607" t="s">
        <v>102</v>
      </c>
      <c r="B54" s="617">
        <f t="shared" ref="B54:C56" si="45">AN16</f>
        <v>27.364185110663986</v>
      </c>
      <c r="C54" s="617">
        <f t="shared" si="45"/>
        <v>72.635814889336018</v>
      </c>
      <c r="D54" s="618">
        <v>20</v>
      </c>
      <c r="E54" s="619"/>
      <c r="F54" s="619"/>
      <c r="G54" s="618"/>
      <c r="H54" s="619"/>
      <c r="I54" s="619"/>
      <c r="J54" s="618"/>
      <c r="K54" s="619"/>
      <c r="L54" s="619"/>
      <c r="M54" s="618"/>
      <c r="N54" s="620"/>
      <c r="O54" s="620"/>
      <c r="P54" s="618"/>
      <c r="Q54" s="620"/>
      <c r="R54" s="620"/>
      <c r="S54" s="63"/>
    </row>
    <row r="55" spans="1:25" x14ac:dyDescent="0.2">
      <c r="A55" s="607" t="s">
        <v>103</v>
      </c>
      <c r="B55" s="617">
        <f t="shared" si="45"/>
        <v>99.637681159420282</v>
      </c>
      <c r="C55" s="617">
        <f t="shared" si="45"/>
        <v>0.36231884057971014</v>
      </c>
      <c r="D55" s="618">
        <v>20</v>
      </c>
      <c r="E55" s="619"/>
      <c r="F55" s="619"/>
      <c r="G55" s="618"/>
      <c r="H55" s="619"/>
      <c r="I55" s="619"/>
      <c r="J55" s="618"/>
      <c r="K55" s="619"/>
      <c r="L55" s="619"/>
      <c r="M55" s="618"/>
      <c r="N55" s="620"/>
      <c r="O55" s="620"/>
      <c r="P55" s="618"/>
      <c r="Q55" s="620"/>
      <c r="R55" s="620"/>
      <c r="S55" s="63"/>
    </row>
    <row r="56" spans="1:25" x14ac:dyDescent="0.2">
      <c r="A56" s="607" t="s">
        <v>104</v>
      </c>
      <c r="B56" s="617">
        <f t="shared" si="45"/>
        <v>98.076923076923066</v>
      </c>
      <c r="C56" s="617">
        <f t="shared" si="45"/>
        <v>1.9230769230769231</v>
      </c>
      <c r="D56" s="618">
        <v>20</v>
      </c>
      <c r="E56" s="619"/>
      <c r="F56" s="619"/>
      <c r="G56" s="618"/>
      <c r="H56" s="619"/>
      <c r="I56" s="619"/>
      <c r="J56" s="618"/>
      <c r="K56" s="619"/>
      <c r="L56" s="619"/>
      <c r="M56" s="618"/>
      <c r="N56" s="620"/>
      <c r="O56" s="620"/>
      <c r="P56" s="618"/>
      <c r="Q56" s="620"/>
      <c r="R56" s="620"/>
      <c r="S56" s="63"/>
    </row>
    <row r="57" spans="1:25" x14ac:dyDescent="0.2">
      <c r="A57" s="607" t="s">
        <v>105</v>
      </c>
      <c r="B57" s="617">
        <f>AN20</f>
        <v>19.2</v>
      </c>
      <c r="C57" s="617">
        <f>AO20</f>
        <v>80.800000000000011</v>
      </c>
      <c r="D57" s="618">
        <v>20</v>
      </c>
      <c r="E57" s="619"/>
      <c r="F57" s="619"/>
      <c r="G57" s="618"/>
      <c r="H57" s="619"/>
      <c r="I57" s="619"/>
      <c r="J57" s="618"/>
      <c r="K57" s="619"/>
      <c r="L57" s="619"/>
      <c r="M57" s="618"/>
      <c r="N57" s="620"/>
      <c r="O57" s="620"/>
      <c r="P57" s="618"/>
      <c r="Q57" s="620"/>
      <c r="R57" s="620"/>
      <c r="S57" s="63"/>
    </row>
    <row r="58" spans="1:25" x14ac:dyDescent="0.2">
      <c r="A58" s="607" t="s">
        <v>107</v>
      </c>
      <c r="B58" s="617">
        <f>AN22</f>
        <v>94.407894736842096</v>
      </c>
      <c r="C58" s="617">
        <f>AO22</f>
        <v>5.5921052631578947</v>
      </c>
      <c r="D58" s="618">
        <v>20</v>
      </c>
      <c r="E58" s="619"/>
      <c r="F58" s="619"/>
      <c r="G58" s="618"/>
      <c r="H58" s="619"/>
      <c r="I58" s="619"/>
      <c r="J58" s="618"/>
      <c r="K58" s="619"/>
      <c r="L58" s="619"/>
      <c r="M58" s="618"/>
      <c r="N58" s="620"/>
      <c r="O58" s="620"/>
      <c r="P58" s="618"/>
      <c r="Q58" s="620"/>
      <c r="R58" s="620"/>
      <c r="S58" s="63"/>
    </row>
    <row r="59" spans="1:25" ht="24" x14ac:dyDescent="0.2">
      <c r="A59" s="613" t="s">
        <v>123</v>
      </c>
      <c r="B59" s="617">
        <f>AN41</f>
        <v>95.033860045146724</v>
      </c>
      <c r="C59" s="617">
        <f>AO41</f>
        <v>4.966139954853273</v>
      </c>
      <c r="D59" s="619"/>
      <c r="E59" s="619"/>
      <c r="F59" s="619"/>
      <c r="G59" s="618"/>
      <c r="H59" s="619"/>
      <c r="I59" s="619"/>
      <c r="J59" s="618"/>
      <c r="K59" s="619"/>
      <c r="L59" s="619"/>
      <c r="M59" s="618"/>
      <c r="N59" s="620"/>
      <c r="O59" s="620"/>
      <c r="P59" s="618"/>
      <c r="Q59" s="620"/>
      <c r="R59" s="620"/>
      <c r="S59" s="63"/>
    </row>
    <row r="60" spans="1:25" x14ac:dyDescent="0.2">
      <c r="A60" s="607" t="s">
        <v>124</v>
      </c>
      <c r="B60" s="617">
        <f>AN42</f>
        <v>62.844702467343971</v>
      </c>
      <c r="C60" s="617">
        <f>AO42</f>
        <v>37.155297532656022</v>
      </c>
      <c r="D60" s="618">
        <v>20</v>
      </c>
      <c r="E60" s="619"/>
      <c r="F60" s="619"/>
      <c r="G60" s="618"/>
      <c r="H60" s="619"/>
      <c r="I60" s="619"/>
      <c r="J60" s="618"/>
      <c r="K60" s="619"/>
      <c r="L60" s="619"/>
      <c r="M60" s="618"/>
      <c r="N60" s="620"/>
      <c r="O60" s="620"/>
      <c r="P60" s="618"/>
      <c r="Q60" s="620"/>
      <c r="R60" s="620"/>
      <c r="S60" s="63"/>
    </row>
    <row r="61" spans="1:25" x14ac:dyDescent="0.2">
      <c r="D61" s="63"/>
      <c r="E61" s="63"/>
      <c r="F61" s="63"/>
      <c r="G61" s="63"/>
      <c r="H61" s="63"/>
      <c r="I61" s="63"/>
      <c r="J61" s="63"/>
      <c r="K61" s="63"/>
      <c r="L61" s="63"/>
      <c r="M61" s="63"/>
      <c r="N61" s="63"/>
      <c r="O61" s="63"/>
      <c r="P61" s="63"/>
      <c r="Q61" s="63"/>
      <c r="R61" s="63"/>
      <c r="S61" s="63"/>
    </row>
    <row r="62" spans="1:25" x14ac:dyDescent="0.2">
      <c r="A62" s="264" t="s">
        <v>131</v>
      </c>
      <c r="D62" s="63"/>
      <c r="E62" s="63"/>
      <c r="F62" s="63"/>
      <c r="G62" s="63"/>
      <c r="H62" s="63"/>
      <c r="I62" s="63"/>
      <c r="J62" s="63"/>
      <c r="K62" s="63"/>
      <c r="L62" s="63"/>
      <c r="M62" s="63"/>
      <c r="N62" s="63"/>
      <c r="O62" s="63"/>
      <c r="P62" s="63"/>
      <c r="Q62" s="63"/>
      <c r="R62" s="63"/>
      <c r="S62" s="63"/>
    </row>
    <row r="77" spans="1:9" ht="15" x14ac:dyDescent="0.25">
      <c r="A77" s="255" t="s">
        <v>459</v>
      </c>
      <c r="I77" s="182"/>
    </row>
  </sheetData>
  <mergeCells count="18">
    <mergeCell ref="AK3:AO3"/>
    <mergeCell ref="A1:P1"/>
    <mergeCell ref="B3:F3"/>
    <mergeCell ref="G3:K3"/>
    <mergeCell ref="L3:P3"/>
    <mergeCell ref="Q3:U3"/>
    <mergeCell ref="B48:C48"/>
    <mergeCell ref="E48:F48"/>
    <mergeCell ref="H48:I48"/>
    <mergeCell ref="AA3:AE3"/>
    <mergeCell ref="AF3:AJ3"/>
    <mergeCell ref="A5:F5"/>
    <mergeCell ref="G5:K5"/>
    <mergeCell ref="L5:P5"/>
    <mergeCell ref="Q5:U5"/>
    <mergeCell ref="V5:Z5"/>
    <mergeCell ref="AA5:AE5"/>
    <mergeCell ref="V3:Z3"/>
  </mergeCells>
  <hyperlinks>
    <hyperlink ref="A77" location="Indice!A1" display="&lt; Torna all'indic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selection sqref="A1:E1"/>
    </sheetView>
  </sheetViews>
  <sheetFormatPr defaultColWidth="9.140625" defaultRowHeight="12" x14ac:dyDescent="0.2"/>
  <cols>
    <col min="1" max="1" width="40.85546875" style="477" bestFit="1" customWidth="1"/>
    <col min="2" max="16384" width="9.140625" style="477"/>
  </cols>
  <sheetData>
    <row r="1" spans="1:15" x14ac:dyDescent="0.2">
      <c r="A1" s="758" t="s">
        <v>516</v>
      </c>
      <c r="B1" s="758"/>
      <c r="C1" s="758"/>
      <c r="D1" s="758"/>
      <c r="E1" s="758"/>
    </row>
    <row r="3" spans="1:15" s="45" customFormat="1" x14ac:dyDescent="0.2">
      <c r="A3" s="625"/>
      <c r="B3" s="789">
        <v>2016</v>
      </c>
      <c r="C3" s="790"/>
      <c r="D3" s="789">
        <v>2017</v>
      </c>
      <c r="E3" s="790"/>
      <c r="F3" s="789">
        <v>2018</v>
      </c>
      <c r="G3" s="790"/>
      <c r="H3" s="789">
        <v>2019</v>
      </c>
      <c r="I3" s="790"/>
      <c r="J3" s="785">
        <v>2020</v>
      </c>
      <c r="K3" s="787"/>
      <c r="L3" s="785">
        <v>2021</v>
      </c>
      <c r="M3" s="788"/>
      <c r="N3" s="785">
        <v>2022</v>
      </c>
      <c r="O3" s="786"/>
    </row>
    <row r="4" spans="1:15" x14ac:dyDescent="0.2">
      <c r="A4" s="256"/>
      <c r="B4" s="352" t="s">
        <v>0</v>
      </c>
      <c r="C4" s="352" t="s">
        <v>1</v>
      </c>
      <c r="D4" s="352" t="s">
        <v>0</v>
      </c>
      <c r="E4" s="352" t="s">
        <v>1</v>
      </c>
      <c r="F4" s="352" t="s">
        <v>0</v>
      </c>
      <c r="G4" s="353" t="s">
        <v>1</v>
      </c>
      <c r="H4" s="352" t="s">
        <v>0</v>
      </c>
      <c r="I4" s="353" t="s">
        <v>1</v>
      </c>
      <c r="J4" s="361" t="s">
        <v>0</v>
      </c>
      <c r="K4" s="362" t="s">
        <v>1</v>
      </c>
      <c r="L4" s="361" t="s">
        <v>0</v>
      </c>
      <c r="M4" s="362" t="s">
        <v>1</v>
      </c>
      <c r="N4" s="361" t="s">
        <v>0</v>
      </c>
      <c r="O4" s="362" t="s">
        <v>1</v>
      </c>
    </row>
    <row r="5" spans="1:15" x14ac:dyDescent="0.2">
      <c r="A5" s="624"/>
      <c r="D5" s="624"/>
      <c r="E5" s="624"/>
      <c r="F5" s="624"/>
      <c r="G5" s="624"/>
      <c r="H5" s="624"/>
      <c r="I5" s="624"/>
      <c r="J5" s="315"/>
      <c r="K5" s="315"/>
      <c r="L5" s="315"/>
      <c r="M5" s="315"/>
      <c r="N5" s="315"/>
      <c r="O5" s="315"/>
    </row>
    <row r="6" spans="1:15" x14ac:dyDescent="0.2">
      <c r="A6" s="624" t="s">
        <v>153</v>
      </c>
      <c r="B6" s="623">
        <v>1464</v>
      </c>
      <c r="C6" s="623">
        <v>1071</v>
      </c>
      <c r="D6" s="316">
        <v>1451</v>
      </c>
      <c r="E6" s="316">
        <v>1115</v>
      </c>
      <c r="F6" s="316">
        <v>1499</v>
      </c>
      <c r="G6" s="316">
        <v>1064</v>
      </c>
      <c r="H6" s="316">
        <v>1567</v>
      </c>
      <c r="I6" s="316">
        <v>1050</v>
      </c>
      <c r="J6" s="316">
        <v>1574</v>
      </c>
      <c r="K6" s="316">
        <v>1098</v>
      </c>
      <c r="L6" s="316">
        <v>1476</v>
      </c>
      <c r="M6" s="316">
        <v>1067</v>
      </c>
      <c r="N6" s="316">
        <v>1444</v>
      </c>
      <c r="O6" s="316">
        <v>998</v>
      </c>
    </row>
    <row r="7" spans="1:15" x14ac:dyDescent="0.2">
      <c r="A7" s="530" t="s">
        <v>154</v>
      </c>
      <c r="B7" s="623">
        <v>122</v>
      </c>
      <c r="C7" s="623">
        <v>123</v>
      </c>
      <c r="D7" s="622">
        <v>103</v>
      </c>
      <c r="E7" s="622">
        <v>112</v>
      </c>
      <c r="F7" s="622">
        <v>119</v>
      </c>
      <c r="G7" s="622">
        <v>98</v>
      </c>
      <c r="H7" s="622">
        <v>146</v>
      </c>
      <c r="I7" s="622">
        <v>104</v>
      </c>
      <c r="J7" s="622">
        <v>169</v>
      </c>
      <c r="K7" s="622">
        <v>122</v>
      </c>
      <c r="L7" s="622">
        <v>152</v>
      </c>
      <c r="M7" s="622">
        <v>109</v>
      </c>
      <c r="N7" s="737">
        <v>153</v>
      </c>
      <c r="O7" s="737">
        <v>122</v>
      </c>
    </row>
    <row r="8" spans="1:15" x14ac:dyDescent="0.2">
      <c r="A8" s="530" t="s">
        <v>155</v>
      </c>
      <c r="B8" s="623">
        <v>435</v>
      </c>
      <c r="C8" s="623">
        <v>575</v>
      </c>
      <c r="D8" s="622">
        <v>437</v>
      </c>
      <c r="E8" s="622">
        <v>616</v>
      </c>
      <c r="F8" s="622">
        <v>466</v>
      </c>
      <c r="G8" s="622">
        <v>599</v>
      </c>
      <c r="H8" s="622">
        <v>496</v>
      </c>
      <c r="I8" s="622">
        <v>566</v>
      </c>
      <c r="J8" s="622">
        <v>434</v>
      </c>
      <c r="K8" s="622">
        <v>629</v>
      </c>
      <c r="L8" s="622">
        <v>388</v>
      </c>
      <c r="M8" s="622">
        <v>671</v>
      </c>
      <c r="N8" s="737">
        <v>406</v>
      </c>
      <c r="O8" s="737">
        <v>587</v>
      </c>
    </row>
    <row r="9" spans="1:15" x14ac:dyDescent="0.2">
      <c r="A9" s="530" t="s">
        <v>156</v>
      </c>
      <c r="B9" s="623">
        <v>357</v>
      </c>
      <c r="C9" s="623">
        <v>392</v>
      </c>
      <c r="D9" s="622">
        <v>377</v>
      </c>
      <c r="E9" s="622">
        <v>412</v>
      </c>
      <c r="F9" s="622">
        <v>406</v>
      </c>
      <c r="G9" s="622">
        <v>377</v>
      </c>
      <c r="H9" s="622">
        <v>362</v>
      </c>
      <c r="I9" s="622">
        <v>422</v>
      </c>
      <c r="J9" s="622">
        <v>408</v>
      </c>
      <c r="K9" s="622">
        <v>374</v>
      </c>
      <c r="L9" s="622">
        <v>439</v>
      </c>
      <c r="M9" s="622">
        <v>394</v>
      </c>
      <c r="N9" s="737">
        <v>406</v>
      </c>
      <c r="O9" s="737">
        <v>413</v>
      </c>
    </row>
    <row r="10" spans="1:15" x14ac:dyDescent="0.2">
      <c r="A10" s="70"/>
      <c r="B10" s="260"/>
      <c r="C10" s="260"/>
      <c r="D10" s="260"/>
      <c r="E10" s="260"/>
    </row>
    <row r="11" spans="1:15" x14ac:dyDescent="0.2">
      <c r="A11" s="7" t="s">
        <v>505</v>
      </c>
    </row>
    <row r="12" spans="1:15" x14ac:dyDescent="0.2">
      <c r="A12" s="477" t="s">
        <v>643</v>
      </c>
    </row>
    <row r="18" spans="9:18" x14ac:dyDescent="0.2">
      <c r="R18" s="621"/>
    </row>
    <row r="19" spans="9:18" x14ac:dyDescent="0.2">
      <c r="R19" s="621"/>
    </row>
    <row r="21" spans="9:18" x14ac:dyDescent="0.2">
      <c r="I21" s="621"/>
    </row>
    <row r="41" spans="1:1" ht="15" x14ac:dyDescent="0.25">
      <c r="A41" s="255" t="s">
        <v>459</v>
      </c>
    </row>
  </sheetData>
  <mergeCells count="8">
    <mergeCell ref="N3:O3"/>
    <mergeCell ref="J3:K3"/>
    <mergeCell ref="L3:M3"/>
    <mergeCell ref="A1:E1"/>
    <mergeCell ref="B3:C3"/>
    <mergeCell ref="D3:E3"/>
    <mergeCell ref="F3:G3"/>
    <mergeCell ref="H3:I3"/>
  </mergeCells>
  <hyperlinks>
    <hyperlink ref="A41" location="Indice!A1" display="&lt; Torna all'indice"/>
  </hyperlink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showGridLines="0" zoomScaleNormal="100" workbookViewId="0"/>
  </sheetViews>
  <sheetFormatPr defaultColWidth="9.140625" defaultRowHeight="12" x14ac:dyDescent="0.2"/>
  <cols>
    <col min="1" max="1" width="26.85546875" style="477" customWidth="1"/>
    <col min="2" max="16384" width="9.140625" style="477"/>
  </cols>
  <sheetData>
    <row r="1" spans="1:19" x14ac:dyDescent="0.2">
      <c r="A1" s="545" t="s">
        <v>682</v>
      </c>
      <c r="B1" s="545"/>
      <c r="C1" s="545"/>
      <c r="D1" s="545"/>
      <c r="E1" s="545"/>
      <c r="F1" s="545"/>
      <c r="G1" s="545"/>
    </row>
    <row r="3" spans="1:19" s="45" customFormat="1" x14ac:dyDescent="0.2">
      <c r="A3" s="625"/>
      <c r="B3" s="793" t="s">
        <v>39</v>
      </c>
      <c r="C3" s="794"/>
      <c r="D3" s="795" t="s">
        <v>93</v>
      </c>
      <c r="E3" s="794"/>
      <c r="F3" s="795" t="s">
        <v>449</v>
      </c>
      <c r="G3" s="794"/>
      <c r="H3" s="791" t="s">
        <v>506</v>
      </c>
      <c r="I3" s="792"/>
      <c r="J3" s="791" t="s">
        <v>644</v>
      </c>
      <c r="K3" s="792"/>
      <c r="L3" s="791" t="s">
        <v>681</v>
      </c>
      <c r="M3" s="792"/>
      <c r="N3" s="785" t="s">
        <v>725</v>
      </c>
      <c r="O3" s="787"/>
    </row>
    <row r="4" spans="1:19" x14ac:dyDescent="0.2">
      <c r="A4" s="256"/>
      <c r="B4" s="653" t="s">
        <v>0</v>
      </c>
      <c r="C4" s="653" t="s">
        <v>1</v>
      </c>
      <c r="D4" s="653" t="s">
        <v>0</v>
      </c>
      <c r="E4" s="653" t="s">
        <v>1</v>
      </c>
      <c r="F4" s="653" t="s">
        <v>0</v>
      </c>
      <c r="G4" s="653" t="s">
        <v>1</v>
      </c>
      <c r="H4" s="653" t="s">
        <v>0</v>
      </c>
      <c r="I4" s="653" t="s">
        <v>1</v>
      </c>
      <c r="J4" s="56" t="s">
        <v>0</v>
      </c>
      <c r="K4" s="56" t="s">
        <v>1</v>
      </c>
      <c r="L4" s="56" t="s">
        <v>0</v>
      </c>
      <c r="M4" s="654" t="s">
        <v>1</v>
      </c>
      <c r="N4" s="56" t="s">
        <v>0</v>
      </c>
      <c r="O4" s="654" t="s">
        <v>1</v>
      </c>
    </row>
    <row r="5" spans="1:19" x14ac:dyDescent="0.2">
      <c r="A5" s="258"/>
      <c r="D5" s="258"/>
      <c r="E5" s="258"/>
      <c r="F5" s="258"/>
      <c r="G5" s="258"/>
      <c r="H5" s="258"/>
      <c r="I5" s="258"/>
      <c r="J5" s="655"/>
      <c r="K5" s="655"/>
      <c r="L5" s="655"/>
      <c r="M5" s="655"/>
      <c r="N5" s="315"/>
      <c r="O5" s="315"/>
    </row>
    <row r="6" spans="1:19" x14ac:dyDescent="0.2">
      <c r="A6" s="70" t="s">
        <v>157</v>
      </c>
      <c r="B6" s="623">
        <v>570</v>
      </c>
      <c r="C6" s="623">
        <v>1221</v>
      </c>
      <c r="D6" s="260">
        <v>572</v>
      </c>
      <c r="E6" s="260">
        <v>1264</v>
      </c>
      <c r="F6" s="260">
        <v>573</v>
      </c>
      <c r="G6" s="260">
        <v>1274</v>
      </c>
      <c r="H6" s="317">
        <v>561</v>
      </c>
      <c r="I6" s="317">
        <v>1316</v>
      </c>
      <c r="J6" s="317">
        <v>562</v>
      </c>
      <c r="K6" s="317">
        <v>1396</v>
      </c>
      <c r="L6" s="317">
        <v>588</v>
      </c>
      <c r="M6" s="317">
        <v>1437</v>
      </c>
      <c r="N6" s="317">
        <v>585</v>
      </c>
      <c r="O6" s="317">
        <v>1399</v>
      </c>
    </row>
    <row r="7" spans="1:19" x14ac:dyDescent="0.2">
      <c r="A7" s="530" t="s">
        <v>158</v>
      </c>
      <c r="B7" s="623">
        <v>481</v>
      </c>
      <c r="C7" s="623">
        <v>259</v>
      </c>
      <c r="D7" s="623">
        <v>488</v>
      </c>
      <c r="E7" s="623">
        <v>252</v>
      </c>
      <c r="F7" s="623">
        <v>510</v>
      </c>
      <c r="G7" s="623">
        <v>291</v>
      </c>
      <c r="H7" s="622">
        <v>538</v>
      </c>
      <c r="I7" s="622">
        <v>281</v>
      </c>
      <c r="J7" s="622">
        <v>575</v>
      </c>
      <c r="K7" s="622">
        <v>302</v>
      </c>
      <c r="L7" s="622">
        <v>566</v>
      </c>
      <c r="M7" s="622">
        <v>303</v>
      </c>
      <c r="N7" s="737">
        <v>592</v>
      </c>
      <c r="O7" s="737">
        <v>309</v>
      </c>
    </row>
    <row r="8" spans="1:19" x14ac:dyDescent="0.2">
      <c r="A8" s="530" t="s">
        <v>159</v>
      </c>
      <c r="B8" s="623">
        <v>225</v>
      </c>
      <c r="C8" s="623">
        <v>254</v>
      </c>
      <c r="D8" s="623">
        <v>224</v>
      </c>
      <c r="E8" s="623">
        <v>255</v>
      </c>
      <c r="F8" s="623">
        <v>223</v>
      </c>
      <c r="G8" s="623">
        <v>252</v>
      </c>
      <c r="H8" s="622">
        <v>223</v>
      </c>
      <c r="I8" s="622">
        <v>256</v>
      </c>
      <c r="J8" s="622">
        <v>229</v>
      </c>
      <c r="K8" s="622">
        <v>292</v>
      </c>
      <c r="L8" s="622">
        <v>213</v>
      </c>
      <c r="M8" s="622">
        <v>306</v>
      </c>
      <c r="N8" s="737">
        <v>210</v>
      </c>
      <c r="O8" s="737">
        <v>299</v>
      </c>
    </row>
    <row r="9" spans="1:19" x14ac:dyDescent="0.2">
      <c r="A9" s="530" t="s">
        <v>160</v>
      </c>
      <c r="B9" s="623">
        <v>618</v>
      </c>
      <c r="C9" s="623">
        <v>322</v>
      </c>
      <c r="D9" s="623">
        <v>613</v>
      </c>
      <c r="E9" s="623">
        <v>397</v>
      </c>
      <c r="F9" s="623">
        <v>628</v>
      </c>
      <c r="G9" s="623">
        <v>408</v>
      </c>
      <c r="H9" s="622">
        <v>639</v>
      </c>
      <c r="I9" s="622">
        <v>432</v>
      </c>
      <c r="J9" s="622">
        <v>668</v>
      </c>
      <c r="K9" s="622">
        <v>462</v>
      </c>
      <c r="L9" s="622">
        <v>664</v>
      </c>
      <c r="M9" s="622">
        <v>482</v>
      </c>
      <c r="N9" s="737">
        <v>653</v>
      </c>
      <c r="O9" s="737">
        <v>478</v>
      </c>
    </row>
    <row r="10" spans="1:19" x14ac:dyDescent="0.2">
      <c r="A10" s="530" t="s">
        <v>161</v>
      </c>
      <c r="B10" s="623">
        <v>226</v>
      </c>
      <c r="C10" s="623">
        <v>310</v>
      </c>
      <c r="D10" s="623">
        <v>226</v>
      </c>
      <c r="E10" s="623">
        <v>304</v>
      </c>
      <c r="F10" s="623">
        <v>224</v>
      </c>
      <c r="G10" s="623">
        <v>303</v>
      </c>
      <c r="H10" s="622">
        <v>229</v>
      </c>
      <c r="I10" s="622">
        <v>298</v>
      </c>
      <c r="J10" s="622">
        <v>243</v>
      </c>
      <c r="K10" s="622">
        <v>326</v>
      </c>
      <c r="L10" s="622">
        <v>245</v>
      </c>
      <c r="M10" s="622">
        <v>348</v>
      </c>
      <c r="N10" s="737">
        <v>237</v>
      </c>
      <c r="O10" s="737">
        <v>365</v>
      </c>
    </row>
    <row r="11" spans="1:19" x14ac:dyDescent="0.2">
      <c r="A11" s="530" t="s">
        <v>162</v>
      </c>
      <c r="B11" s="623">
        <v>445</v>
      </c>
      <c r="C11" s="623">
        <v>167</v>
      </c>
      <c r="D11" s="623">
        <v>452</v>
      </c>
      <c r="E11" s="623">
        <v>166</v>
      </c>
      <c r="F11" s="623">
        <v>439</v>
      </c>
      <c r="G11" s="623">
        <v>175</v>
      </c>
      <c r="H11" s="622">
        <v>451</v>
      </c>
      <c r="I11" s="622">
        <v>194</v>
      </c>
      <c r="J11" s="622">
        <v>506</v>
      </c>
      <c r="K11" s="622">
        <v>217</v>
      </c>
      <c r="L11" s="622">
        <v>502</v>
      </c>
      <c r="M11" s="622">
        <v>226</v>
      </c>
      <c r="N11" s="737">
        <v>490</v>
      </c>
      <c r="O11" s="737">
        <v>222</v>
      </c>
    </row>
    <row r="12" spans="1:19" x14ac:dyDescent="0.2">
      <c r="A12" s="70"/>
      <c r="B12" s="70"/>
      <c r="C12" s="70"/>
      <c r="D12" s="70"/>
      <c r="E12" s="70"/>
    </row>
    <row r="13" spans="1:19" x14ac:dyDescent="0.2">
      <c r="A13" s="70" t="s">
        <v>507</v>
      </c>
      <c r="B13" s="70"/>
      <c r="C13" s="70"/>
      <c r="D13" s="70"/>
      <c r="E13" s="70"/>
    </row>
    <row r="15" spans="1:19" x14ac:dyDescent="0.2">
      <c r="S15" s="621"/>
    </row>
    <row r="16" spans="1:19" x14ac:dyDescent="0.2">
      <c r="S16" s="621"/>
    </row>
    <row r="20" spans="13:13" x14ac:dyDescent="0.2">
      <c r="M20" s="621"/>
    </row>
    <row r="38" spans="1:3" x14ac:dyDescent="0.2">
      <c r="C38" s="181"/>
    </row>
    <row r="42" spans="1:3" ht="15" x14ac:dyDescent="0.25">
      <c r="A42" s="255" t="s">
        <v>459</v>
      </c>
    </row>
  </sheetData>
  <mergeCells count="7">
    <mergeCell ref="N3:O3"/>
    <mergeCell ref="L3:M3"/>
    <mergeCell ref="B3:C3"/>
    <mergeCell ref="D3:E3"/>
    <mergeCell ref="F3:G3"/>
    <mergeCell ref="H3:I3"/>
    <mergeCell ref="J3:K3"/>
  </mergeCells>
  <hyperlinks>
    <hyperlink ref="A42" location="Indice!A1" display="&lt; Torna all'indice"/>
  </hyperlinks>
  <pageMargins left="0.7" right="0.7" top="0.75" bottom="0.75" header="0.3" footer="0.3"/>
  <pageSetup paperSize="9" scale="9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showGridLines="0" zoomScaleNormal="100" workbookViewId="0">
      <selection sqref="A1:G1"/>
    </sheetView>
  </sheetViews>
  <sheetFormatPr defaultColWidth="9.140625" defaultRowHeight="12" x14ac:dyDescent="0.2"/>
  <cols>
    <col min="1" max="1" width="44.5703125" style="264" bestFit="1" customWidth="1"/>
    <col min="2" max="7" width="10.28515625" style="264" customWidth="1"/>
    <col min="8" max="16384" width="9.140625" style="264"/>
  </cols>
  <sheetData>
    <row r="1" spans="1:19" x14ac:dyDescent="0.2">
      <c r="A1" s="796" t="s">
        <v>680</v>
      </c>
      <c r="B1" s="796"/>
      <c r="C1" s="796"/>
      <c r="D1" s="796"/>
      <c r="E1" s="796"/>
      <c r="F1" s="796"/>
      <c r="G1" s="796"/>
    </row>
    <row r="2" spans="1:19" x14ac:dyDescent="0.2">
      <c r="A2" s="72"/>
      <c r="B2" s="72"/>
      <c r="C2" s="72"/>
      <c r="D2" s="72"/>
      <c r="E2" s="72"/>
      <c r="F2" s="72"/>
      <c r="G2" s="72"/>
    </row>
    <row r="3" spans="1:19" s="354" customFormat="1" x14ac:dyDescent="0.2">
      <c r="A3" s="626"/>
      <c r="B3" s="627" t="s">
        <v>93</v>
      </c>
      <c r="C3" s="628"/>
      <c r="D3" s="628"/>
      <c r="E3" s="627" t="s">
        <v>449</v>
      </c>
      <c r="F3" s="628"/>
      <c r="G3" s="628"/>
      <c r="H3" s="629" t="s">
        <v>506</v>
      </c>
      <c r="I3" s="630"/>
      <c r="J3" s="630"/>
      <c r="K3" s="631" t="s">
        <v>644</v>
      </c>
      <c r="L3" s="632"/>
      <c r="M3" s="632"/>
      <c r="N3" s="631" t="s">
        <v>681</v>
      </c>
      <c r="O3" s="632"/>
      <c r="P3" s="632"/>
      <c r="Q3" s="738" t="s">
        <v>725</v>
      </c>
      <c r="R3" s="632"/>
      <c r="S3" s="632"/>
    </row>
    <row r="4" spans="1:19" x14ac:dyDescent="0.2">
      <c r="A4" s="8"/>
      <c r="B4" s="261" t="s">
        <v>41</v>
      </c>
      <c r="C4" s="261" t="s">
        <v>0</v>
      </c>
      <c r="D4" s="261" t="s">
        <v>1</v>
      </c>
      <c r="E4" s="261" t="s">
        <v>41</v>
      </c>
      <c r="F4" s="262" t="s">
        <v>0</v>
      </c>
      <c r="G4" s="262" t="s">
        <v>1</v>
      </c>
      <c r="H4" s="261" t="s">
        <v>41</v>
      </c>
      <c r="I4" s="262" t="s">
        <v>0</v>
      </c>
      <c r="J4" s="262" t="s">
        <v>1</v>
      </c>
      <c r="K4" s="478" t="s">
        <v>41</v>
      </c>
      <c r="L4" s="479" t="s">
        <v>0</v>
      </c>
      <c r="M4" s="479" t="s">
        <v>1</v>
      </c>
      <c r="N4" s="478" t="s">
        <v>41</v>
      </c>
      <c r="O4" s="479" t="s">
        <v>0</v>
      </c>
      <c r="P4" s="479" t="s">
        <v>1</v>
      </c>
      <c r="Q4" s="478" t="s">
        <v>41</v>
      </c>
      <c r="R4" s="479" t="s">
        <v>0</v>
      </c>
      <c r="S4" s="479" t="s">
        <v>1</v>
      </c>
    </row>
    <row r="5" spans="1:19" x14ac:dyDescent="0.2">
      <c r="A5" s="7"/>
      <c r="B5" s="263"/>
      <c r="C5" s="263"/>
      <c r="D5" s="263"/>
      <c r="E5" s="263"/>
      <c r="F5" s="263"/>
      <c r="G5" s="263"/>
      <c r="H5" s="263"/>
      <c r="I5" s="263"/>
      <c r="J5" s="263"/>
      <c r="K5" s="480"/>
      <c r="L5" s="480"/>
      <c r="M5" s="480"/>
      <c r="N5" s="480"/>
      <c r="O5" s="480"/>
      <c r="P5" s="480"/>
    </row>
    <row r="6" spans="1:19" ht="13.5" x14ac:dyDescent="0.2">
      <c r="A6" s="633" t="s">
        <v>455</v>
      </c>
      <c r="B6" s="634">
        <v>5606</v>
      </c>
      <c r="C6" s="634">
        <f>B6-D6</f>
        <v>1932</v>
      </c>
      <c r="D6" s="635">
        <v>3674</v>
      </c>
      <c r="E6" s="634">
        <v>5963</v>
      </c>
      <c r="F6" s="634">
        <v>1903</v>
      </c>
      <c r="G6" s="636">
        <v>3790</v>
      </c>
      <c r="H6" s="481">
        <f>I6+J6</f>
        <v>5821</v>
      </c>
      <c r="I6" s="481">
        <v>1929</v>
      </c>
      <c r="J6" s="637">
        <v>3892</v>
      </c>
      <c r="K6" s="481">
        <v>5967</v>
      </c>
      <c r="L6" s="481">
        <v>1950</v>
      </c>
      <c r="M6" s="637">
        <v>4017</v>
      </c>
      <c r="N6" s="481">
        <v>6182</v>
      </c>
      <c r="O6" s="481">
        <v>1987</v>
      </c>
      <c r="P6" s="637">
        <v>4195</v>
      </c>
      <c r="Q6" s="740">
        <f>SUM(R6:S6)</f>
        <v>6283</v>
      </c>
      <c r="R6" s="740">
        <v>2001</v>
      </c>
      <c r="S6" s="741">
        <v>4282</v>
      </c>
    </row>
    <row r="7" spans="1:19" x14ac:dyDescent="0.2">
      <c r="A7" s="638" t="s">
        <v>126</v>
      </c>
      <c r="B7" s="639">
        <v>767</v>
      </c>
      <c r="C7" s="639">
        <f t="shared" ref="C7:C15" si="0">B7-D7</f>
        <v>65.961999999999989</v>
      </c>
      <c r="D7" s="640">
        <v>701.03800000000001</v>
      </c>
      <c r="E7" s="639">
        <v>779</v>
      </c>
      <c r="F7" s="639">
        <v>63</v>
      </c>
      <c r="G7" s="641">
        <v>716</v>
      </c>
      <c r="H7" s="482">
        <f t="shared" ref="H7:H15" si="1">I7+J7</f>
        <v>800</v>
      </c>
      <c r="I7" s="482">
        <v>56</v>
      </c>
      <c r="J7" s="318">
        <v>744</v>
      </c>
      <c r="K7" s="482">
        <v>793</v>
      </c>
      <c r="L7" s="482">
        <v>54</v>
      </c>
      <c r="M7" s="318">
        <v>739</v>
      </c>
      <c r="N7" s="482">
        <v>807</v>
      </c>
      <c r="O7" s="482">
        <v>56</v>
      </c>
      <c r="P7" s="318">
        <v>751</v>
      </c>
      <c r="Q7" s="482">
        <f t="shared" ref="Q7:Q15" si="2">SUM(R7:S7)</f>
        <v>779</v>
      </c>
      <c r="R7" s="482">
        <v>53</v>
      </c>
      <c r="S7" s="318">
        <v>726</v>
      </c>
    </row>
    <row r="8" spans="1:19" x14ac:dyDescent="0.2">
      <c r="A8" s="638" t="s">
        <v>127</v>
      </c>
      <c r="B8" s="642">
        <v>1513</v>
      </c>
      <c r="C8" s="642">
        <f t="shared" si="0"/>
        <v>349.50299999999993</v>
      </c>
      <c r="D8" s="643">
        <v>1163.4970000000001</v>
      </c>
      <c r="E8" s="642">
        <v>1510</v>
      </c>
      <c r="F8" s="642">
        <v>336</v>
      </c>
      <c r="G8" s="644">
        <v>1174</v>
      </c>
      <c r="H8" s="645">
        <f t="shared" si="1"/>
        <v>1517</v>
      </c>
      <c r="I8" s="645">
        <v>337</v>
      </c>
      <c r="J8" s="646">
        <v>1180</v>
      </c>
      <c r="K8" s="482">
        <v>1561</v>
      </c>
      <c r="L8" s="645">
        <v>339</v>
      </c>
      <c r="M8" s="646">
        <v>1222</v>
      </c>
      <c r="N8" s="482">
        <v>1608</v>
      </c>
      <c r="O8" s="645">
        <v>341</v>
      </c>
      <c r="P8" s="646">
        <v>1267</v>
      </c>
      <c r="Q8" s="482">
        <f t="shared" si="2"/>
        <v>1642</v>
      </c>
      <c r="R8" s="742">
        <v>335</v>
      </c>
      <c r="S8" s="743">
        <v>1307</v>
      </c>
    </row>
    <row r="9" spans="1:19" x14ac:dyDescent="0.2">
      <c r="A9" s="647" t="s">
        <v>128</v>
      </c>
      <c r="B9" s="642">
        <v>329</v>
      </c>
      <c r="C9" s="642">
        <f t="shared" si="0"/>
        <v>41.125</v>
      </c>
      <c r="D9" s="643">
        <v>287.875</v>
      </c>
      <c r="E9" s="642">
        <v>366</v>
      </c>
      <c r="F9" s="642">
        <v>46</v>
      </c>
      <c r="G9" s="644">
        <v>320</v>
      </c>
      <c r="H9" s="645">
        <f t="shared" si="1"/>
        <v>420</v>
      </c>
      <c r="I9" s="645">
        <v>60</v>
      </c>
      <c r="J9" s="646">
        <v>360</v>
      </c>
      <c r="K9" s="482">
        <v>454</v>
      </c>
      <c r="L9" s="645">
        <v>64</v>
      </c>
      <c r="M9" s="646">
        <v>390</v>
      </c>
      <c r="N9" s="482">
        <v>481</v>
      </c>
      <c r="O9" s="645">
        <v>68</v>
      </c>
      <c r="P9" s="646">
        <v>413</v>
      </c>
      <c r="Q9" s="482">
        <f t="shared" si="2"/>
        <v>518</v>
      </c>
      <c r="R9" s="742">
        <v>69</v>
      </c>
      <c r="S9" s="743">
        <v>449</v>
      </c>
    </row>
    <row r="10" spans="1:19" x14ac:dyDescent="0.2">
      <c r="A10" s="647" t="s">
        <v>129</v>
      </c>
      <c r="B10" s="642">
        <v>1448</v>
      </c>
      <c r="C10" s="642">
        <f t="shared" si="0"/>
        <v>556.03199999999993</v>
      </c>
      <c r="D10" s="643">
        <v>891.96800000000007</v>
      </c>
      <c r="E10" s="642">
        <v>1474</v>
      </c>
      <c r="F10" s="642">
        <v>556</v>
      </c>
      <c r="G10" s="644">
        <v>918</v>
      </c>
      <c r="H10" s="645">
        <f t="shared" si="1"/>
        <v>1503</v>
      </c>
      <c r="I10" s="645">
        <v>557</v>
      </c>
      <c r="J10" s="646">
        <v>946</v>
      </c>
      <c r="K10" s="482">
        <v>1540</v>
      </c>
      <c r="L10" s="645">
        <v>572</v>
      </c>
      <c r="M10" s="646">
        <v>968</v>
      </c>
      <c r="N10" s="482">
        <v>1637</v>
      </c>
      <c r="O10" s="645">
        <v>599</v>
      </c>
      <c r="P10" s="646">
        <v>1038</v>
      </c>
      <c r="Q10" s="482">
        <f t="shared" si="2"/>
        <v>1660</v>
      </c>
      <c r="R10" s="742">
        <v>594</v>
      </c>
      <c r="S10" s="743">
        <v>1066</v>
      </c>
    </row>
    <row r="11" spans="1:19" x14ac:dyDescent="0.2">
      <c r="A11" s="647" t="s">
        <v>87</v>
      </c>
      <c r="B11" s="642">
        <v>585</v>
      </c>
      <c r="C11" s="642">
        <f t="shared" si="0"/>
        <v>328.185</v>
      </c>
      <c r="D11" s="643">
        <v>256.815</v>
      </c>
      <c r="E11" s="642">
        <v>570</v>
      </c>
      <c r="F11" s="642">
        <v>316</v>
      </c>
      <c r="G11" s="644">
        <v>254</v>
      </c>
      <c r="H11" s="645">
        <f t="shared" si="1"/>
        <v>571</v>
      </c>
      <c r="I11" s="645">
        <v>314</v>
      </c>
      <c r="J11" s="646">
        <v>257</v>
      </c>
      <c r="K11" s="482">
        <v>598</v>
      </c>
      <c r="L11" s="645">
        <v>319</v>
      </c>
      <c r="M11" s="646">
        <v>279</v>
      </c>
      <c r="N11" s="482">
        <v>609</v>
      </c>
      <c r="O11" s="645">
        <v>323</v>
      </c>
      <c r="P11" s="646">
        <v>286</v>
      </c>
      <c r="Q11" s="482">
        <f t="shared" si="2"/>
        <v>610</v>
      </c>
      <c r="R11" s="742">
        <v>321</v>
      </c>
      <c r="S11" s="743">
        <v>289</v>
      </c>
    </row>
    <row r="12" spans="1:19" x14ac:dyDescent="0.2">
      <c r="A12" s="647" t="s">
        <v>450</v>
      </c>
      <c r="B12" s="642">
        <v>85</v>
      </c>
      <c r="C12" s="642">
        <f t="shared" si="0"/>
        <v>45.984999999999999</v>
      </c>
      <c r="D12" s="643">
        <v>39.015000000000001</v>
      </c>
      <c r="E12" s="642">
        <v>107</v>
      </c>
      <c r="F12" s="642">
        <v>47</v>
      </c>
      <c r="G12" s="644">
        <v>60</v>
      </c>
      <c r="H12" s="645">
        <f t="shared" si="1"/>
        <v>110</v>
      </c>
      <c r="I12" s="645">
        <v>50</v>
      </c>
      <c r="J12" s="646">
        <v>60</v>
      </c>
      <c r="K12" s="482">
        <v>115</v>
      </c>
      <c r="L12" s="645">
        <v>51</v>
      </c>
      <c r="M12" s="646">
        <v>64</v>
      </c>
      <c r="N12" s="482">
        <v>106</v>
      </c>
      <c r="O12" s="645">
        <v>48</v>
      </c>
      <c r="P12" s="646">
        <v>58</v>
      </c>
      <c r="Q12" s="482">
        <f t="shared" si="2"/>
        <v>120</v>
      </c>
      <c r="R12" s="742">
        <v>60</v>
      </c>
      <c r="S12" s="743">
        <v>60</v>
      </c>
    </row>
    <row r="13" spans="1:19" x14ac:dyDescent="0.2">
      <c r="A13" s="647" t="s">
        <v>451</v>
      </c>
      <c r="B13" s="642">
        <v>676</v>
      </c>
      <c r="C13" s="642">
        <f t="shared" si="0"/>
        <v>323.12799999999993</v>
      </c>
      <c r="D13" s="643">
        <v>352.87200000000007</v>
      </c>
      <c r="E13" s="642">
        <v>666</v>
      </c>
      <c r="F13" s="642">
        <v>319</v>
      </c>
      <c r="G13" s="644">
        <v>347</v>
      </c>
      <c r="H13" s="645">
        <f t="shared" si="1"/>
        <v>670</v>
      </c>
      <c r="I13" s="645">
        <v>317</v>
      </c>
      <c r="J13" s="646">
        <v>353</v>
      </c>
      <c r="K13" s="482">
        <v>683</v>
      </c>
      <c r="L13" s="645">
        <v>318</v>
      </c>
      <c r="M13" s="646">
        <v>365</v>
      </c>
      <c r="N13" s="482">
        <v>693</v>
      </c>
      <c r="O13" s="645">
        <v>311</v>
      </c>
      <c r="P13" s="646">
        <v>382</v>
      </c>
      <c r="Q13" s="482">
        <f t="shared" si="2"/>
        <v>695</v>
      </c>
      <c r="R13" s="742">
        <v>313</v>
      </c>
      <c r="S13" s="743">
        <v>382</v>
      </c>
    </row>
    <row r="14" spans="1:19" x14ac:dyDescent="0.2">
      <c r="A14" s="648" t="s">
        <v>452</v>
      </c>
      <c r="B14" s="649">
        <v>620</v>
      </c>
      <c r="C14" s="649">
        <f t="shared" si="0"/>
        <v>372</v>
      </c>
      <c r="D14" s="650">
        <v>248</v>
      </c>
      <c r="E14" s="649">
        <v>640</v>
      </c>
      <c r="F14" s="649">
        <v>374</v>
      </c>
      <c r="G14" s="651">
        <v>266</v>
      </c>
      <c r="H14" s="483">
        <f t="shared" si="1"/>
        <v>669</v>
      </c>
      <c r="I14" s="483">
        <v>382</v>
      </c>
      <c r="J14" s="319">
        <v>287</v>
      </c>
      <c r="K14" s="482">
        <v>641</v>
      </c>
      <c r="L14" s="483">
        <v>365</v>
      </c>
      <c r="M14" s="319">
        <v>276</v>
      </c>
      <c r="N14" s="482">
        <v>657</v>
      </c>
      <c r="O14" s="483">
        <v>381</v>
      </c>
      <c r="P14" s="319">
        <v>276</v>
      </c>
      <c r="Q14" s="482">
        <f t="shared" si="2"/>
        <v>674</v>
      </c>
      <c r="R14" s="744">
        <v>390</v>
      </c>
      <c r="S14" s="745">
        <v>284</v>
      </c>
    </row>
    <row r="15" spans="1:19" x14ac:dyDescent="0.2">
      <c r="A15" s="652" t="s">
        <v>453</v>
      </c>
      <c r="B15" s="642">
        <v>289</v>
      </c>
      <c r="C15" s="642">
        <f t="shared" si="0"/>
        <v>176.86799999999999</v>
      </c>
      <c r="D15" s="643">
        <v>112.13199999999999</v>
      </c>
      <c r="E15" s="642">
        <v>299</v>
      </c>
      <c r="F15" s="642">
        <v>177</v>
      </c>
      <c r="G15" s="644">
        <v>122</v>
      </c>
      <c r="H15" s="645">
        <f t="shared" si="1"/>
        <v>310</v>
      </c>
      <c r="I15" s="645">
        <v>178</v>
      </c>
      <c r="J15" s="646">
        <v>132</v>
      </c>
      <c r="K15" s="482">
        <v>318</v>
      </c>
      <c r="L15" s="645">
        <v>186</v>
      </c>
      <c r="M15" s="646">
        <v>132</v>
      </c>
      <c r="N15" s="482">
        <v>309</v>
      </c>
      <c r="O15" s="645">
        <v>179</v>
      </c>
      <c r="P15" s="646">
        <v>130</v>
      </c>
      <c r="Q15" s="482">
        <f t="shared" si="2"/>
        <v>319</v>
      </c>
      <c r="R15" s="742">
        <v>192</v>
      </c>
      <c r="S15" s="743">
        <v>127</v>
      </c>
    </row>
    <row r="16" spans="1:19" x14ac:dyDescent="0.2">
      <c r="A16" s="797"/>
      <c r="B16" s="797"/>
      <c r="C16" s="797"/>
      <c r="D16" s="797"/>
      <c r="E16" s="72"/>
      <c r="F16" s="72"/>
      <c r="G16" s="72"/>
    </row>
    <row r="17" spans="1:19" ht="12" customHeight="1" x14ac:dyDescent="0.2">
      <c r="A17" s="798" t="s">
        <v>226</v>
      </c>
      <c r="B17" s="798"/>
      <c r="C17" s="798"/>
      <c r="D17" s="798"/>
      <c r="E17" s="798"/>
      <c r="F17" s="798"/>
      <c r="G17" s="798"/>
      <c r="H17" s="798"/>
      <c r="I17" s="798"/>
      <c r="J17" s="798"/>
    </row>
    <row r="18" spans="1:19" ht="28.5" customHeight="1" x14ac:dyDescent="0.2">
      <c r="A18" s="799" t="s">
        <v>454</v>
      </c>
      <c r="B18" s="799"/>
      <c r="C18" s="799"/>
      <c r="D18" s="799"/>
      <c r="E18" s="799"/>
      <c r="F18" s="799"/>
      <c r="G18" s="799"/>
      <c r="H18" s="799"/>
      <c r="I18" s="799"/>
      <c r="J18" s="799"/>
    </row>
    <row r="19" spans="1:19" x14ac:dyDescent="0.2">
      <c r="A19" s="543"/>
      <c r="B19" s="543"/>
      <c r="C19" s="543"/>
      <c r="D19" s="543"/>
      <c r="E19" s="543"/>
      <c r="F19" s="543"/>
      <c r="G19" s="543"/>
    </row>
    <row r="20" spans="1:19" x14ac:dyDescent="0.2">
      <c r="A20" s="800" t="s">
        <v>130</v>
      </c>
      <c r="B20" s="801"/>
      <c r="C20" s="801"/>
      <c r="D20" s="801"/>
      <c r="E20" s="543"/>
      <c r="F20" s="543"/>
      <c r="G20" s="543"/>
    </row>
    <row r="21" spans="1:19" x14ac:dyDescent="0.2">
      <c r="A21" s="74"/>
      <c r="B21" s="74"/>
      <c r="C21" s="74"/>
      <c r="D21" s="74"/>
      <c r="S21" s="621"/>
    </row>
    <row r="22" spans="1:19" x14ac:dyDescent="0.2">
      <c r="B22" s="777"/>
      <c r="C22" s="777"/>
      <c r="D22" s="777"/>
      <c r="E22" s="777"/>
      <c r="S22" s="621"/>
    </row>
    <row r="23" spans="1:19" x14ac:dyDescent="0.2">
      <c r="B23" s="777"/>
      <c r="C23" s="777"/>
      <c r="D23" s="777"/>
      <c r="E23" s="777"/>
    </row>
    <row r="25" spans="1:19" x14ac:dyDescent="0.2">
      <c r="B25" s="73"/>
      <c r="C25" s="73"/>
      <c r="D25" s="73"/>
      <c r="E25" s="73"/>
    </row>
    <row r="26" spans="1:19" x14ac:dyDescent="0.2">
      <c r="B26" s="73"/>
      <c r="C26" s="73"/>
      <c r="D26" s="73"/>
      <c r="E26" s="73"/>
    </row>
    <row r="27" spans="1:19" x14ac:dyDescent="0.2">
      <c r="B27" s="73"/>
      <c r="C27" s="73"/>
      <c r="D27" s="73"/>
      <c r="E27" s="73"/>
    </row>
    <row r="28" spans="1:19" x14ac:dyDescent="0.2">
      <c r="B28" s="73"/>
      <c r="C28" s="73"/>
      <c r="D28" s="73"/>
      <c r="E28" s="73"/>
    </row>
    <row r="29" spans="1:19" x14ac:dyDescent="0.2">
      <c r="B29" s="73"/>
      <c r="C29" s="73"/>
      <c r="D29" s="73"/>
      <c r="E29" s="73"/>
    </row>
    <row r="30" spans="1:19" x14ac:dyDescent="0.2">
      <c r="B30" s="73"/>
      <c r="C30" s="73"/>
      <c r="D30" s="73"/>
      <c r="E30" s="73"/>
    </row>
    <row r="31" spans="1:19" x14ac:dyDescent="0.2">
      <c r="B31" s="73"/>
      <c r="C31" s="73"/>
      <c r="D31" s="73"/>
      <c r="E31" s="73"/>
    </row>
    <row r="32" spans="1:19" x14ac:dyDescent="0.2">
      <c r="B32" s="73"/>
      <c r="C32" s="73"/>
      <c r="D32" s="73"/>
      <c r="E32" s="73"/>
    </row>
    <row r="33" spans="2:5" x14ac:dyDescent="0.2">
      <c r="B33" s="73"/>
      <c r="C33" s="73"/>
      <c r="D33" s="73"/>
      <c r="E33" s="73"/>
    </row>
    <row r="36" spans="2:5" x14ac:dyDescent="0.2">
      <c r="B36" s="73"/>
      <c r="C36" s="73"/>
    </row>
    <row r="37" spans="2:5" x14ac:dyDescent="0.2">
      <c r="B37" s="73"/>
      <c r="C37" s="73"/>
    </row>
    <row r="38" spans="2:5" x14ac:dyDescent="0.2">
      <c r="B38" s="73"/>
      <c r="C38" s="73"/>
    </row>
    <row r="39" spans="2:5" x14ac:dyDescent="0.2">
      <c r="B39" s="73"/>
      <c r="C39" s="73"/>
    </row>
    <row r="40" spans="2:5" x14ac:dyDescent="0.2">
      <c r="B40" s="73"/>
      <c r="C40" s="73"/>
    </row>
    <row r="41" spans="2:5" x14ac:dyDescent="0.2">
      <c r="B41" s="73"/>
      <c r="C41" s="73"/>
    </row>
    <row r="42" spans="2:5" x14ac:dyDescent="0.2">
      <c r="B42" s="73"/>
      <c r="C42" s="73"/>
    </row>
    <row r="43" spans="2:5" x14ac:dyDescent="0.2">
      <c r="B43" s="73"/>
      <c r="C43" s="73"/>
    </row>
    <row r="44" spans="2:5" x14ac:dyDescent="0.2">
      <c r="B44" s="73"/>
      <c r="C44" s="73"/>
    </row>
    <row r="45" spans="2:5" x14ac:dyDescent="0.2">
      <c r="B45" s="73"/>
      <c r="C45" s="73"/>
    </row>
    <row r="46" spans="2:5" x14ac:dyDescent="0.2">
      <c r="B46" s="73"/>
      <c r="C46" s="73"/>
    </row>
    <row r="47" spans="2:5" x14ac:dyDescent="0.2">
      <c r="B47" s="73"/>
      <c r="C47" s="73"/>
    </row>
    <row r="48" spans="2:5" x14ac:dyDescent="0.2">
      <c r="B48" s="73"/>
      <c r="C48" s="73"/>
    </row>
    <row r="49" spans="1:9" x14ac:dyDescent="0.2">
      <c r="B49" s="73"/>
      <c r="C49" s="73"/>
    </row>
    <row r="50" spans="1:9" x14ac:dyDescent="0.2">
      <c r="B50" s="73"/>
      <c r="C50" s="73"/>
    </row>
    <row r="51" spans="1:9" x14ac:dyDescent="0.2">
      <c r="B51" s="73"/>
      <c r="C51" s="73"/>
      <c r="I51" s="181"/>
    </row>
    <row r="52" spans="1:9" x14ac:dyDescent="0.2">
      <c r="B52" s="73"/>
      <c r="C52" s="73"/>
    </row>
    <row r="53" spans="1:9" x14ac:dyDescent="0.2">
      <c r="B53" s="73"/>
      <c r="C53" s="73"/>
    </row>
    <row r="56" spans="1:9" ht="15" x14ac:dyDescent="0.25">
      <c r="A56" s="255" t="s">
        <v>459</v>
      </c>
    </row>
  </sheetData>
  <mergeCells count="9">
    <mergeCell ref="B23:C23"/>
    <mergeCell ref="D23:E23"/>
    <mergeCell ref="A1:G1"/>
    <mergeCell ref="A16:D16"/>
    <mergeCell ref="A17:J17"/>
    <mergeCell ref="A18:J18"/>
    <mergeCell ref="A20:D20"/>
    <mergeCell ref="B22:C22"/>
    <mergeCell ref="D22:E22"/>
  </mergeCells>
  <hyperlinks>
    <hyperlink ref="A56" location="Indice!A1" display="&lt; Torna all'indice"/>
  </hyperlinks>
  <pageMargins left="0.7" right="0.7" top="0.75" bottom="0.75" header="0.3" footer="0.3"/>
  <pageSetup paperSize="9"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zoomScaleNormal="100" workbookViewId="0"/>
  </sheetViews>
  <sheetFormatPr defaultColWidth="9.140625" defaultRowHeight="15" x14ac:dyDescent="0.25"/>
  <cols>
    <col min="1" max="1" width="61.5703125" style="272" bestFit="1" customWidth="1"/>
    <col min="2" max="21" width="10.5703125" style="272" customWidth="1"/>
    <col min="22" max="16384" width="9.140625" style="272"/>
  </cols>
  <sheetData>
    <row r="1" spans="1:29" ht="17.45" customHeight="1" x14ac:dyDescent="0.25">
      <c r="A1" s="325" t="s">
        <v>650</v>
      </c>
    </row>
    <row r="3" spans="1:29" s="363" customFormat="1" x14ac:dyDescent="0.25">
      <c r="A3" s="549"/>
      <c r="B3" s="506">
        <v>2010</v>
      </c>
      <c r="C3" s="507"/>
      <c r="D3" s="506">
        <v>2011</v>
      </c>
      <c r="E3" s="507"/>
      <c r="F3" s="506">
        <v>2012</v>
      </c>
      <c r="G3" s="507"/>
      <c r="H3" s="506">
        <v>2013</v>
      </c>
      <c r="I3" s="507"/>
      <c r="J3" s="506">
        <v>2014</v>
      </c>
      <c r="K3" s="507"/>
      <c r="L3" s="506">
        <v>2015</v>
      </c>
      <c r="M3" s="507"/>
      <c r="N3" s="506">
        <v>2016</v>
      </c>
      <c r="O3" s="507"/>
      <c r="P3" s="506">
        <v>2017</v>
      </c>
      <c r="Q3" s="507"/>
      <c r="R3" s="506">
        <v>2018</v>
      </c>
      <c r="S3" s="507"/>
      <c r="T3" s="506">
        <v>2019</v>
      </c>
      <c r="U3" s="507"/>
      <c r="V3" s="506">
        <v>2020</v>
      </c>
      <c r="W3" s="507"/>
      <c r="X3" s="506">
        <v>2021</v>
      </c>
      <c r="Y3" s="507"/>
      <c r="Z3" s="506">
        <v>2022</v>
      </c>
      <c r="AA3" s="507"/>
      <c r="AB3" s="506">
        <v>2023</v>
      </c>
      <c r="AC3" s="507"/>
    </row>
    <row r="4" spans="1:29" x14ac:dyDescent="0.25">
      <c r="A4" s="396"/>
      <c r="B4" s="397" t="s">
        <v>0</v>
      </c>
      <c r="C4" s="396" t="s">
        <v>1</v>
      </c>
      <c r="D4" s="397" t="s">
        <v>0</v>
      </c>
      <c r="E4" s="396" t="s">
        <v>1</v>
      </c>
      <c r="F4" s="397" t="s">
        <v>0</v>
      </c>
      <c r="G4" s="396" t="s">
        <v>1</v>
      </c>
      <c r="H4" s="397" t="s">
        <v>0</v>
      </c>
      <c r="I4" s="396" t="s">
        <v>1</v>
      </c>
      <c r="J4" s="397" t="s">
        <v>0</v>
      </c>
      <c r="K4" s="396" t="s">
        <v>1</v>
      </c>
      <c r="L4" s="397" t="s">
        <v>0</v>
      </c>
      <c r="M4" s="396" t="s">
        <v>1</v>
      </c>
      <c r="N4" s="397" t="s">
        <v>0</v>
      </c>
      <c r="O4" s="396" t="s">
        <v>1</v>
      </c>
      <c r="P4" s="397" t="s">
        <v>0</v>
      </c>
      <c r="Q4" s="396" t="s">
        <v>1</v>
      </c>
      <c r="R4" s="397" t="s">
        <v>0</v>
      </c>
      <c r="S4" s="396" t="s">
        <v>1</v>
      </c>
      <c r="T4" s="397" t="s">
        <v>0</v>
      </c>
      <c r="U4" s="396" t="s">
        <v>1</v>
      </c>
      <c r="V4" s="397" t="s">
        <v>0</v>
      </c>
      <c r="W4" s="396" t="s">
        <v>1</v>
      </c>
      <c r="X4" s="397" t="s">
        <v>0</v>
      </c>
      <c r="Y4" s="396" t="s">
        <v>1</v>
      </c>
      <c r="Z4" s="397" t="s">
        <v>0</v>
      </c>
      <c r="AA4" s="396" t="s">
        <v>1</v>
      </c>
      <c r="AB4" s="397" t="s">
        <v>0</v>
      </c>
      <c r="AC4" s="396" t="s">
        <v>1</v>
      </c>
    </row>
    <row r="5" spans="1:29" x14ac:dyDescent="0.25">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row>
    <row r="6" spans="1:29" x14ac:dyDescent="0.25">
      <c r="A6" s="550" t="s">
        <v>379</v>
      </c>
      <c r="B6" s="508">
        <v>393.73666152290002</v>
      </c>
      <c r="C6" s="509" t="s">
        <v>480</v>
      </c>
      <c r="D6" s="509" t="s">
        <v>63</v>
      </c>
      <c r="E6" s="509" t="s">
        <v>480</v>
      </c>
      <c r="F6" s="509" t="s">
        <v>63</v>
      </c>
      <c r="G6" s="509" t="s">
        <v>480</v>
      </c>
      <c r="H6" s="508">
        <v>429.39576958627498</v>
      </c>
      <c r="I6" s="509" t="s">
        <v>480</v>
      </c>
      <c r="J6" s="508">
        <v>770.65409315967497</v>
      </c>
      <c r="K6" s="509" t="s">
        <v>480</v>
      </c>
      <c r="L6" s="508">
        <v>331.17708652369998</v>
      </c>
      <c r="M6" s="509" t="s">
        <v>480</v>
      </c>
      <c r="N6" s="508">
        <v>291.96929064337502</v>
      </c>
      <c r="O6" s="509" t="s">
        <v>480</v>
      </c>
      <c r="P6" s="508">
        <v>236.18909596982499</v>
      </c>
      <c r="Q6" s="509" t="s">
        <v>480</v>
      </c>
      <c r="R6" s="508">
        <v>272.622375675</v>
      </c>
      <c r="S6" s="509" t="s">
        <v>480</v>
      </c>
      <c r="T6" s="508">
        <v>215.55183622499999</v>
      </c>
      <c r="U6" s="509" t="s">
        <v>480</v>
      </c>
      <c r="V6" s="509" t="s">
        <v>63</v>
      </c>
      <c r="W6" s="509" t="s">
        <v>480</v>
      </c>
      <c r="X6" s="508">
        <v>217</v>
      </c>
      <c r="Y6" s="509" t="s">
        <v>633</v>
      </c>
      <c r="Z6" s="508">
        <v>174</v>
      </c>
      <c r="AA6" s="509" t="s">
        <v>63</v>
      </c>
      <c r="AB6" s="508">
        <v>235</v>
      </c>
      <c r="AC6" s="509" t="s">
        <v>633</v>
      </c>
    </row>
    <row r="7" spans="1:29" x14ac:dyDescent="0.25">
      <c r="A7" s="550" t="s">
        <v>380</v>
      </c>
      <c r="B7" s="509">
        <v>5864.3254042442204</v>
      </c>
      <c r="C7" s="509">
        <v>3752.0140901544801</v>
      </c>
      <c r="D7" s="509">
        <v>6928.1469209840998</v>
      </c>
      <c r="E7" s="509">
        <v>3878.1344284949</v>
      </c>
      <c r="F7" s="509">
        <v>8409.0490845581207</v>
      </c>
      <c r="G7" s="509">
        <v>3898.5658583611998</v>
      </c>
      <c r="H7" s="509">
        <v>8183.8626977706999</v>
      </c>
      <c r="I7" s="509">
        <v>3814.02623138217</v>
      </c>
      <c r="J7" s="509">
        <v>8942.7694091069206</v>
      </c>
      <c r="K7" s="509">
        <v>4987.7193675502704</v>
      </c>
      <c r="L7" s="509">
        <v>9283.6305377336503</v>
      </c>
      <c r="M7" s="509">
        <v>5061.8758662177497</v>
      </c>
      <c r="N7" s="509">
        <v>10763.5090046848</v>
      </c>
      <c r="O7" s="509">
        <v>4316.7297918390504</v>
      </c>
      <c r="P7" s="509">
        <v>10793.9133877761</v>
      </c>
      <c r="Q7" s="509">
        <v>3538.0971242338801</v>
      </c>
      <c r="R7" s="509">
        <v>9161.1681066000001</v>
      </c>
      <c r="S7" s="509">
        <v>4247.5404517500001</v>
      </c>
      <c r="T7" s="509">
        <v>7579.7295868250003</v>
      </c>
      <c r="U7" s="509">
        <v>3554.0029438749998</v>
      </c>
      <c r="V7" s="509">
        <v>8259.6263032250008</v>
      </c>
      <c r="W7" s="509">
        <v>3547.8157907999998</v>
      </c>
      <c r="X7" s="509">
        <v>9945</v>
      </c>
      <c r="Y7" s="509">
        <v>3220</v>
      </c>
      <c r="Z7" s="509">
        <v>8363</v>
      </c>
      <c r="AA7" s="509">
        <v>4227</v>
      </c>
      <c r="AB7" s="509">
        <v>8943</v>
      </c>
      <c r="AC7" s="509">
        <v>4166</v>
      </c>
    </row>
    <row r="8" spans="1:29" x14ac:dyDescent="0.25">
      <c r="A8" s="550" t="s">
        <v>481</v>
      </c>
      <c r="B8" s="509">
        <v>18473.9000638908</v>
      </c>
      <c r="C8" s="509">
        <v>14886.5784522389</v>
      </c>
      <c r="D8" s="509">
        <v>16921.042920348798</v>
      </c>
      <c r="E8" s="509">
        <v>15866.944855428401</v>
      </c>
      <c r="F8" s="509">
        <v>17567.709313298299</v>
      </c>
      <c r="G8" s="509">
        <v>14014.9961758645</v>
      </c>
      <c r="H8" s="509">
        <v>19014.742719154401</v>
      </c>
      <c r="I8" s="509">
        <v>14419.291899530401</v>
      </c>
      <c r="J8" s="509">
        <v>20949.707379966701</v>
      </c>
      <c r="K8" s="509">
        <v>14376.949228789499</v>
      </c>
      <c r="L8" s="509">
        <v>22767.356954581101</v>
      </c>
      <c r="M8" s="509">
        <v>16096.371834706701</v>
      </c>
      <c r="N8" s="509">
        <v>20161.216363481999</v>
      </c>
      <c r="O8" s="509">
        <v>16827.567163603901</v>
      </c>
      <c r="P8" s="509">
        <v>20759.7936285986</v>
      </c>
      <c r="Q8" s="509">
        <v>19089.0783046734</v>
      </c>
      <c r="R8" s="509">
        <v>22938.442316150002</v>
      </c>
      <c r="S8" s="509">
        <v>19261.079118549998</v>
      </c>
      <c r="T8" s="509">
        <v>23122.297855325</v>
      </c>
      <c r="U8" s="509">
        <v>19646.502987125001</v>
      </c>
      <c r="V8" s="509">
        <v>20708.971761125002</v>
      </c>
      <c r="W8" s="509">
        <v>18476.976773449998</v>
      </c>
      <c r="X8" s="509">
        <v>19633</v>
      </c>
      <c r="Y8" s="509">
        <v>19472</v>
      </c>
      <c r="Z8" s="509">
        <v>22376</v>
      </c>
      <c r="AA8" s="509">
        <v>17811</v>
      </c>
      <c r="AB8" s="509">
        <v>23518</v>
      </c>
      <c r="AC8" s="509">
        <v>18069</v>
      </c>
    </row>
    <row r="9" spans="1:29" ht="30" x14ac:dyDescent="0.25">
      <c r="A9" s="683" t="s">
        <v>482</v>
      </c>
      <c r="B9" s="509">
        <v>11898.015315627499</v>
      </c>
      <c r="C9" s="509">
        <v>9915.1969185772505</v>
      </c>
      <c r="D9" s="509">
        <v>15581.8069440327</v>
      </c>
      <c r="E9" s="509">
        <v>9583.5601030158505</v>
      </c>
      <c r="F9" s="509">
        <v>15060.5652122264</v>
      </c>
      <c r="G9" s="509">
        <v>9587.9144245063708</v>
      </c>
      <c r="H9" s="509">
        <v>13521.477083538</v>
      </c>
      <c r="I9" s="509">
        <v>9959.6573285327504</v>
      </c>
      <c r="J9" s="509">
        <v>13982.5722593178</v>
      </c>
      <c r="K9" s="509">
        <v>10237.230793582999</v>
      </c>
      <c r="L9" s="509">
        <v>13232.3030903331</v>
      </c>
      <c r="M9" s="509">
        <v>11102.7472638853</v>
      </c>
      <c r="N9" s="509">
        <v>15767.4969718227</v>
      </c>
      <c r="O9" s="509">
        <v>10787.3598860825</v>
      </c>
      <c r="P9" s="509">
        <v>15277.850233150501</v>
      </c>
      <c r="Q9" s="509">
        <v>12590.1699932473</v>
      </c>
      <c r="R9" s="509">
        <v>16302.2773538</v>
      </c>
      <c r="S9" s="509">
        <v>13734.906092900001</v>
      </c>
      <c r="T9" s="509">
        <v>15237.9767149</v>
      </c>
      <c r="U9" s="509">
        <v>12549.742353</v>
      </c>
      <c r="V9" s="509">
        <v>15437.267083475001</v>
      </c>
      <c r="W9" s="509">
        <v>11921.248670749999</v>
      </c>
      <c r="X9" s="509">
        <v>14695</v>
      </c>
      <c r="Y9" s="509">
        <v>12290</v>
      </c>
      <c r="Z9" s="509">
        <v>12059</v>
      </c>
      <c r="AA9" s="509">
        <v>11610</v>
      </c>
      <c r="AB9" s="509">
        <v>12202</v>
      </c>
      <c r="AC9" s="509">
        <v>12330</v>
      </c>
    </row>
    <row r="10" spans="1:29" x14ac:dyDescent="0.25">
      <c r="A10" s="550" t="s">
        <v>381</v>
      </c>
      <c r="B10" s="509">
        <v>9525.8338618612506</v>
      </c>
      <c r="C10" s="509">
        <v>15059.8481274842</v>
      </c>
      <c r="D10" s="509">
        <v>8679.1674189267505</v>
      </c>
      <c r="E10" s="509">
        <v>15033.2450601496</v>
      </c>
      <c r="F10" s="509">
        <v>8876.8128530347694</v>
      </c>
      <c r="G10" s="509">
        <v>13992.733904688999</v>
      </c>
      <c r="H10" s="509">
        <v>7454.5941556623202</v>
      </c>
      <c r="I10" s="509">
        <v>15825.00019397</v>
      </c>
      <c r="J10" s="509">
        <v>9677.1697655309999</v>
      </c>
      <c r="K10" s="509">
        <v>15697.3225417509</v>
      </c>
      <c r="L10" s="509">
        <v>10375.3386539446</v>
      </c>
      <c r="M10" s="509">
        <v>14377.539244019301</v>
      </c>
      <c r="N10" s="509">
        <v>7750.9900160325997</v>
      </c>
      <c r="O10" s="509">
        <v>16012.260205750001</v>
      </c>
      <c r="P10" s="509">
        <v>9384.0744703332002</v>
      </c>
      <c r="Q10" s="509">
        <v>17863.872865039499</v>
      </c>
      <c r="R10" s="509">
        <v>7731.3651894499999</v>
      </c>
      <c r="S10" s="509">
        <v>15047.55493045</v>
      </c>
      <c r="T10" s="509">
        <v>9048.4725153750005</v>
      </c>
      <c r="U10" s="509">
        <v>14019.079575649999</v>
      </c>
      <c r="V10" s="509">
        <v>8861.4347933999998</v>
      </c>
      <c r="W10" s="509">
        <v>12951.749822725</v>
      </c>
      <c r="X10" s="509">
        <v>9313</v>
      </c>
      <c r="Y10" s="509">
        <v>14189</v>
      </c>
      <c r="Z10" s="509">
        <v>9224</v>
      </c>
      <c r="AA10" s="509">
        <v>15452</v>
      </c>
      <c r="AB10" s="509">
        <v>9978</v>
      </c>
      <c r="AC10" s="509">
        <v>15699</v>
      </c>
    </row>
    <row r="11" spans="1:29" x14ac:dyDescent="0.25">
      <c r="A11" s="550" t="s">
        <v>483</v>
      </c>
      <c r="B11" s="509">
        <v>7555.9233540759496</v>
      </c>
      <c r="C11" s="509">
        <v>14408.2361098449</v>
      </c>
      <c r="D11" s="509">
        <v>9177.1161068493493</v>
      </c>
      <c r="E11" s="509">
        <v>15182.2871816141</v>
      </c>
      <c r="F11" s="509">
        <v>8831.8235908151692</v>
      </c>
      <c r="G11" s="509">
        <v>16668.425824944999</v>
      </c>
      <c r="H11" s="509">
        <v>8920.9826285623294</v>
      </c>
      <c r="I11" s="509">
        <v>16020.950949034501</v>
      </c>
      <c r="J11" s="509">
        <v>9061.8321379131994</v>
      </c>
      <c r="K11" s="509">
        <v>14702.365601351799</v>
      </c>
      <c r="L11" s="509">
        <v>9885.7511161051007</v>
      </c>
      <c r="M11" s="509">
        <v>14969.790595496899</v>
      </c>
      <c r="N11" s="509">
        <v>8655.2761529574691</v>
      </c>
      <c r="O11" s="509">
        <v>17609.7568724132</v>
      </c>
      <c r="P11" s="509">
        <v>8539.2953198401501</v>
      </c>
      <c r="Q11" s="509">
        <v>15359.586153894999</v>
      </c>
      <c r="R11" s="509">
        <v>8088.9876751000002</v>
      </c>
      <c r="S11" s="509">
        <v>15041.138836399999</v>
      </c>
      <c r="T11" s="509">
        <v>10003.596899624999</v>
      </c>
      <c r="U11" s="509">
        <v>14188.106319725001</v>
      </c>
      <c r="V11" s="509">
        <v>10398.794482425001</v>
      </c>
      <c r="W11" s="509">
        <v>13775.847015525</v>
      </c>
      <c r="X11" s="509">
        <v>8443</v>
      </c>
      <c r="Y11" s="509">
        <v>14828</v>
      </c>
      <c r="Z11" s="509">
        <v>7724</v>
      </c>
      <c r="AA11" s="509">
        <v>12981</v>
      </c>
      <c r="AB11" s="509">
        <v>9323</v>
      </c>
      <c r="AC11" s="509">
        <v>13072</v>
      </c>
    </row>
    <row r="12" spans="1:29" x14ac:dyDescent="0.25">
      <c r="A12" s="550" t="s">
        <v>484</v>
      </c>
      <c r="B12" s="508">
        <v>2566.9256403638301</v>
      </c>
      <c r="C12" s="508">
        <v>369.94457289147499</v>
      </c>
      <c r="D12" s="508">
        <v>2591.6032554620501</v>
      </c>
      <c r="E12" s="508">
        <v>386.76757073607502</v>
      </c>
      <c r="F12" s="508">
        <v>2332.98614170975</v>
      </c>
      <c r="G12" s="508">
        <v>255.292269289475</v>
      </c>
      <c r="H12" s="508">
        <v>3587.3286647264699</v>
      </c>
      <c r="I12" s="508">
        <v>267.26668369897499</v>
      </c>
      <c r="J12" s="508">
        <v>2828.4064514243801</v>
      </c>
      <c r="K12" s="508">
        <v>279.88164387075</v>
      </c>
      <c r="L12" s="508">
        <v>2858.2591413210698</v>
      </c>
      <c r="M12" s="508">
        <v>570.71166288719996</v>
      </c>
      <c r="N12" s="508">
        <v>2578.6040065430002</v>
      </c>
      <c r="O12" s="508">
        <v>295.91583475267498</v>
      </c>
      <c r="P12" s="508">
        <v>3539.7991995901298</v>
      </c>
      <c r="Q12" s="508">
        <v>693.64916687269999</v>
      </c>
      <c r="R12" s="508">
        <v>2834.6393102249999</v>
      </c>
      <c r="S12" s="508">
        <v>809.12126757500005</v>
      </c>
      <c r="T12" s="508">
        <v>2763.1567360250001</v>
      </c>
      <c r="U12" s="508">
        <v>295.19404005000001</v>
      </c>
      <c r="V12" s="508">
        <v>2586.2742396499998</v>
      </c>
      <c r="W12" s="509" t="s">
        <v>63</v>
      </c>
      <c r="X12" s="508">
        <v>1802</v>
      </c>
      <c r="Y12" s="509">
        <v>111</v>
      </c>
      <c r="Z12" s="508">
        <v>2207</v>
      </c>
      <c r="AA12" s="508">
        <v>281</v>
      </c>
      <c r="AB12" s="508">
        <v>2251</v>
      </c>
      <c r="AC12" s="508" t="s">
        <v>63</v>
      </c>
    </row>
    <row r="13" spans="1:29" x14ac:dyDescent="0.25">
      <c r="A13" s="550" t="s">
        <v>485</v>
      </c>
      <c r="B13" s="509">
        <v>16201.9148957658</v>
      </c>
      <c r="C13" s="508">
        <v>902.43335165462497</v>
      </c>
      <c r="D13" s="509">
        <v>14554.8184341748</v>
      </c>
      <c r="E13" s="508">
        <v>804.37972104109997</v>
      </c>
      <c r="F13" s="509">
        <v>13869.2455289555</v>
      </c>
      <c r="G13" s="508">
        <v>1988.54351619407</v>
      </c>
      <c r="H13" s="509">
        <v>15197.3566366824</v>
      </c>
      <c r="I13" s="508">
        <v>1866.1000358168999</v>
      </c>
      <c r="J13" s="509">
        <v>12999.390879714099</v>
      </c>
      <c r="K13" s="508">
        <v>1474.70320692473</v>
      </c>
      <c r="L13" s="509">
        <v>11803.897371090699</v>
      </c>
      <c r="M13" s="508">
        <v>1173.51294159492</v>
      </c>
      <c r="N13" s="509">
        <v>13280.0903477393</v>
      </c>
      <c r="O13" s="508">
        <v>945.32979287679996</v>
      </c>
      <c r="P13" s="509">
        <v>12639.1257907284</v>
      </c>
      <c r="Q13" s="508">
        <v>954.03828203395005</v>
      </c>
      <c r="R13" s="509">
        <v>14098.482670275</v>
      </c>
      <c r="S13" s="508">
        <v>1012.517892125</v>
      </c>
      <c r="T13" s="509">
        <v>11752.871086675001</v>
      </c>
      <c r="U13" s="508">
        <v>1951.422354175</v>
      </c>
      <c r="V13" s="509">
        <v>11491.2507408</v>
      </c>
      <c r="W13" s="508">
        <v>1276.14318355</v>
      </c>
      <c r="X13" s="509">
        <v>10451</v>
      </c>
      <c r="Y13" s="508">
        <v>682</v>
      </c>
      <c r="Z13" s="509">
        <v>9534</v>
      </c>
      <c r="AA13" s="508">
        <v>686</v>
      </c>
      <c r="AB13" s="509">
        <v>8546</v>
      </c>
      <c r="AC13" s="508">
        <v>542</v>
      </c>
    </row>
    <row r="14" spans="1:29" x14ac:dyDescent="0.25">
      <c r="A14" s="550" t="s">
        <v>486</v>
      </c>
      <c r="B14" s="509">
        <v>4559.7718254970496</v>
      </c>
      <c r="C14" s="508">
        <v>707.88743334774995</v>
      </c>
      <c r="D14" s="509">
        <v>5811.3616521637796</v>
      </c>
      <c r="E14" s="508">
        <v>684.02042259612494</v>
      </c>
      <c r="F14" s="509">
        <v>5115.5064562802499</v>
      </c>
      <c r="G14" s="508">
        <v>792.30928186462495</v>
      </c>
      <c r="H14" s="509">
        <v>5079.90908082843</v>
      </c>
      <c r="I14" s="508">
        <v>649.94856823677503</v>
      </c>
      <c r="J14" s="509">
        <v>4564.2620004946202</v>
      </c>
      <c r="K14" s="508">
        <v>428.09411465632502</v>
      </c>
      <c r="L14" s="509">
        <v>4619.60731788672</v>
      </c>
      <c r="M14" s="508">
        <v>706.99355517874994</v>
      </c>
      <c r="N14" s="509">
        <v>5531.3705723218</v>
      </c>
      <c r="O14" s="508">
        <v>386.019429225875</v>
      </c>
      <c r="P14" s="509">
        <v>4639.1530377709996</v>
      </c>
      <c r="Q14" s="508">
        <v>516.19674386070005</v>
      </c>
      <c r="R14" s="509">
        <v>3694.7061177249998</v>
      </c>
      <c r="S14" s="508">
        <v>570.22893629999999</v>
      </c>
      <c r="T14" s="509">
        <v>3383.7814699750002</v>
      </c>
      <c r="U14" s="508">
        <v>429.38397997499999</v>
      </c>
      <c r="V14" s="509">
        <v>4193.2963889749999</v>
      </c>
      <c r="W14" s="508">
        <v>608.69033815</v>
      </c>
      <c r="X14" s="509">
        <v>4455</v>
      </c>
      <c r="Y14" s="508">
        <v>397</v>
      </c>
      <c r="Z14" s="509">
        <v>5308</v>
      </c>
      <c r="AA14" s="508">
        <v>337</v>
      </c>
      <c r="AB14" s="509">
        <v>5132</v>
      </c>
      <c r="AC14" s="508">
        <v>510</v>
      </c>
    </row>
    <row r="15" spans="1:29" x14ac:dyDescent="0.25">
      <c r="A15" s="550" t="s">
        <v>382</v>
      </c>
      <c r="B15" s="509">
        <v>6422.9702032901996</v>
      </c>
      <c r="C15" s="509">
        <v>7948.1303179017796</v>
      </c>
      <c r="D15" s="509">
        <v>6213.62622685527</v>
      </c>
      <c r="E15" s="509">
        <v>7046.2312439563702</v>
      </c>
      <c r="F15" s="509">
        <v>4952.6640606500296</v>
      </c>
      <c r="G15" s="509">
        <v>5600.04731255755</v>
      </c>
      <c r="H15" s="509">
        <v>4833.7986462754798</v>
      </c>
      <c r="I15" s="509">
        <v>5988.5593650001201</v>
      </c>
      <c r="J15" s="509">
        <v>4817.3087436401502</v>
      </c>
      <c r="K15" s="509">
        <v>6405.3822086604496</v>
      </c>
      <c r="L15" s="509">
        <v>5563.9764960022003</v>
      </c>
      <c r="M15" s="509">
        <v>7206.2444916469503</v>
      </c>
      <c r="N15" s="509">
        <v>5258.4692898549702</v>
      </c>
      <c r="O15" s="509">
        <v>7234.8607416945297</v>
      </c>
      <c r="P15" s="509">
        <v>5518.1097997135203</v>
      </c>
      <c r="Q15" s="509">
        <v>6330.54797015433</v>
      </c>
      <c r="R15" s="509">
        <v>4734.3677944999999</v>
      </c>
      <c r="S15" s="509">
        <v>5074.4417956249999</v>
      </c>
      <c r="T15" s="509">
        <v>5439.9229390500004</v>
      </c>
      <c r="U15" s="509">
        <v>6231.2187828249998</v>
      </c>
      <c r="V15" s="510">
        <v>5183.3488475499998</v>
      </c>
      <c r="W15" s="510">
        <v>7140.01186805</v>
      </c>
      <c r="X15" s="510">
        <v>5087</v>
      </c>
      <c r="Y15" s="510">
        <v>5240</v>
      </c>
      <c r="Z15" s="510">
        <v>5746</v>
      </c>
      <c r="AA15" s="510">
        <v>6169</v>
      </c>
      <c r="AB15" s="510">
        <v>6037</v>
      </c>
      <c r="AC15" s="510">
        <v>5934</v>
      </c>
    </row>
    <row r="16" spans="1:29" x14ac:dyDescent="0.25">
      <c r="A16" s="551"/>
      <c r="B16" s="552"/>
      <c r="C16" s="552"/>
      <c r="D16" s="552"/>
      <c r="E16" s="552"/>
      <c r="F16" s="552"/>
      <c r="G16" s="552"/>
      <c r="H16" s="552"/>
      <c r="I16" s="552"/>
      <c r="J16" s="552"/>
      <c r="K16" s="552"/>
      <c r="L16" s="552"/>
      <c r="M16" s="552"/>
      <c r="N16" s="552"/>
      <c r="O16" s="552"/>
      <c r="P16" s="552"/>
      <c r="Q16" s="552"/>
      <c r="R16" s="552"/>
      <c r="S16" s="552"/>
      <c r="T16" s="552"/>
      <c r="U16" s="552"/>
    </row>
    <row r="17" spans="1:21" ht="17.25" x14ac:dyDescent="0.25">
      <c r="A17" s="330" t="s">
        <v>651</v>
      </c>
      <c r="B17" s="553"/>
      <c r="C17" s="553"/>
      <c r="D17" s="553"/>
      <c r="E17" s="553"/>
      <c r="F17" s="553"/>
      <c r="G17" s="553"/>
      <c r="H17" s="553"/>
      <c r="I17" s="553"/>
      <c r="J17" s="553"/>
      <c r="K17" s="553"/>
      <c r="L17" s="553"/>
      <c r="M17" s="553"/>
      <c r="N17" s="553"/>
      <c r="O17" s="553"/>
      <c r="P17" s="553"/>
      <c r="Q17" s="553"/>
      <c r="R17" s="553"/>
      <c r="S17" s="553"/>
      <c r="T17" s="553"/>
      <c r="U17" s="553"/>
    </row>
    <row r="18" spans="1:21" x14ac:dyDescent="0.25">
      <c r="A18" s="272" t="s">
        <v>383</v>
      </c>
    </row>
    <row r="19" spans="1:21" x14ac:dyDescent="0.25">
      <c r="A19" s="272" t="s">
        <v>68</v>
      </c>
    </row>
    <row r="21" spans="1:21" ht="17.25" x14ac:dyDescent="0.25">
      <c r="A21" s="325" t="s">
        <v>698</v>
      </c>
    </row>
    <row r="50" spans="1:1" ht="17.25" x14ac:dyDescent="0.25">
      <c r="A50" s="330" t="s">
        <v>651</v>
      </c>
    </row>
    <row r="51" spans="1:1" x14ac:dyDescent="0.25">
      <c r="A51" s="272" t="s">
        <v>383</v>
      </c>
    </row>
    <row r="52" spans="1:1" x14ac:dyDescent="0.25">
      <c r="A52" s="272" t="s">
        <v>68</v>
      </c>
    </row>
    <row r="54" spans="1:1" s="273" customFormat="1" x14ac:dyDescent="0.25">
      <c r="A54" s="274" t="s">
        <v>459</v>
      </c>
    </row>
  </sheetData>
  <hyperlinks>
    <hyperlink ref="A54" location="Indice!A1" display="&lt; Torna all'indice"/>
  </hyperlinks>
  <pageMargins left="0.7" right="0.7" top="0.75" bottom="0.75" header="0.3" footer="0.3"/>
  <pageSetup paperSize="9" scale="42" orientation="landscape" horizontalDpi="300" verticalDpi="300" r:id="rId1"/>
  <colBreaks count="1" manualBreakCount="1">
    <brk id="11" max="5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Normal="100" workbookViewId="0"/>
  </sheetViews>
  <sheetFormatPr defaultColWidth="9.140625" defaultRowHeight="15" x14ac:dyDescent="0.25"/>
  <cols>
    <col min="1" max="1" width="9.5703125" style="272" customWidth="1"/>
    <col min="2" max="4" width="16.5703125" style="272" customWidth="1"/>
    <col min="5" max="5" width="18.140625" style="272" customWidth="1"/>
    <col min="6" max="8" width="16.5703125" style="272" customWidth="1"/>
    <col min="9" max="16384" width="9.140625" style="272"/>
  </cols>
  <sheetData>
    <row r="1" spans="1:8" ht="17.25" x14ac:dyDescent="0.25">
      <c r="A1" s="325" t="s">
        <v>652</v>
      </c>
    </row>
    <row r="4" spans="1:8" s="363" customFormat="1" ht="45" x14ac:dyDescent="0.25">
      <c r="A4" s="549"/>
      <c r="B4" s="549"/>
      <c r="C4" s="506" t="s">
        <v>41</v>
      </c>
      <c r="D4" s="506" t="s">
        <v>59</v>
      </c>
      <c r="E4" s="506" t="s">
        <v>689</v>
      </c>
      <c r="F4" s="506" t="s">
        <v>487</v>
      </c>
      <c r="G4" s="506" t="s">
        <v>488</v>
      </c>
      <c r="H4" s="506" t="s">
        <v>489</v>
      </c>
    </row>
    <row r="5" spans="1:8" x14ac:dyDescent="0.25">
      <c r="A5" s="554"/>
      <c r="B5" s="554"/>
      <c r="C5" s="554"/>
      <c r="D5" s="554"/>
      <c r="E5" s="554"/>
      <c r="F5" s="554"/>
      <c r="G5" s="554"/>
      <c r="H5" s="554"/>
    </row>
    <row r="6" spans="1:8" x14ac:dyDescent="0.25">
      <c r="A6" s="550" t="s">
        <v>490</v>
      </c>
      <c r="B6" s="555" t="s">
        <v>0</v>
      </c>
      <c r="C6" s="509">
        <v>90021.721794950005</v>
      </c>
      <c r="D6" s="555">
        <v>21.392645426195699</v>
      </c>
      <c r="E6" s="556">
        <v>2.0823532095341002</v>
      </c>
      <c r="F6" s="555">
        <v>9.2835802811692307</v>
      </c>
      <c r="G6" s="555">
        <v>22.654837558710302</v>
      </c>
      <c r="H6" s="555">
        <v>44.586583524390697</v>
      </c>
    </row>
    <row r="7" spans="1:8" x14ac:dyDescent="0.25">
      <c r="A7" s="550" t="s">
        <v>490</v>
      </c>
      <c r="B7" s="555" t="s">
        <v>1</v>
      </c>
      <c r="C7" s="509">
        <v>74840.143451625001</v>
      </c>
      <c r="D7" s="555">
        <v>12.5638979326019</v>
      </c>
      <c r="E7" s="556">
        <v>4.2824633098099802</v>
      </c>
      <c r="F7" s="555">
        <v>4.8695660510801302</v>
      </c>
      <c r="G7" s="555">
        <v>14.7021818269391</v>
      </c>
      <c r="H7" s="555">
        <v>63.581890879568803</v>
      </c>
    </row>
    <row r="8" spans="1:8" x14ac:dyDescent="0.25">
      <c r="A8" s="550" t="s">
        <v>491</v>
      </c>
      <c r="B8" s="555" t="s">
        <v>0</v>
      </c>
      <c r="C8" s="509">
        <v>88918.599163174993</v>
      </c>
      <c r="D8" s="555">
        <v>19.861106191058699</v>
      </c>
      <c r="E8" s="556">
        <v>2.1311105281219702</v>
      </c>
      <c r="F8" s="555">
        <v>9.4251516157159703</v>
      </c>
      <c r="G8" s="555">
        <v>21.036194491772399</v>
      </c>
      <c r="H8" s="555">
        <v>47.546437173331</v>
      </c>
    </row>
    <row r="9" spans="1:8" x14ac:dyDescent="0.25">
      <c r="A9" s="550" t="s">
        <v>491</v>
      </c>
      <c r="B9" s="555" t="s">
        <v>1</v>
      </c>
      <c r="C9" s="509">
        <v>72864.653336400006</v>
      </c>
      <c r="D9" s="555">
        <v>11.7485087598345</v>
      </c>
      <c r="E9" s="556">
        <v>3.0352785194617198</v>
      </c>
      <c r="F9" s="555">
        <v>5.7932519708650796</v>
      </c>
      <c r="G9" s="555">
        <v>13.4792479399865</v>
      </c>
      <c r="H9" s="555">
        <v>65.943712809852201</v>
      </c>
    </row>
    <row r="10" spans="1:8" x14ac:dyDescent="0.25">
      <c r="A10" s="550" t="s">
        <v>512</v>
      </c>
      <c r="B10" s="555" t="s">
        <v>0</v>
      </c>
      <c r="C10" s="509">
        <v>87722.805930025002</v>
      </c>
      <c r="D10" s="555">
        <v>20.233891833765199</v>
      </c>
      <c r="E10" s="556">
        <v>1.04406430798119</v>
      </c>
      <c r="F10" s="555">
        <v>8.8791592558760506</v>
      </c>
      <c r="G10" s="555">
        <v>23.171501281051398</v>
      </c>
      <c r="H10" s="555">
        <v>46.671383321326097</v>
      </c>
    </row>
    <row r="11" spans="1:8" x14ac:dyDescent="0.25">
      <c r="A11" s="550" t="s">
        <v>512</v>
      </c>
      <c r="B11" s="555" t="s">
        <v>1</v>
      </c>
      <c r="C11" s="509">
        <v>69983.028604249994</v>
      </c>
      <c r="D11" s="555">
        <v>11.193067314858</v>
      </c>
      <c r="E11" s="556">
        <v>1.4158301898852499</v>
      </c>
      <c r="F11" s="555">
        <v>5.4399680434719002</v>
      </c>
      <c r="G11" s="555">
        <v>12.3409095576074</v>
      </c>
      <c r="H11" s="555">
        <v>69.610224894177506</v>
      </c>
    </row>
    <row r="12" spans="1:8" x14ac:dyDescent="0.25">
      <c r="A12" s="557">
        <v>2021</v>
      </c>
      <c r="B12" s="555" t="s">
        <v>0</v>
      </c>
      <c r="C12" s="509">
        <v>85773.27919999999</v>
      </c>
      <c r="D12" s="555">
        <v>20.992074534093366</v>
      </c>
      <c r="E12" s="556">
        <v>1.2090351560209442</v>
      </c>
      <c r="F12" s="555">
        <v>7.6795358198220791</v>
      </c>
      <c r="G12" s="555">
        <v>21.864612003781243</v>
      </c>
      <c r="H12" s="555">
        <v>48.254742486282368</v>
      </c>
    </row>
    <row r="13" spans="1:8" x14ac:dyDescent="0.25">
      <c r="A13" s="557">
        <v>2021</v>
      </c>
      <c r="B13" s="555" t="s">
        <v>1</v>
      </c>
      <c r="C13" s="509">
        <v>71883.955799999996</v>
      </c>
      <c r="D13" s="555">
        <v>13.219226452198113</v>
      </c>
      <c r="E13" s="556">
        <v>1.959084171603144</v>
      </c>
      <c r="F13" s="555">
        <v>3.8536629894260774</v>
      </c>
      <c r="G13" s="555">
        <v>10.88846281884782</v>
      </c>
      <c r="H13" s="555">
        <v>70.079563567924851</v>
      </c>
    </row>
    <row r="14" spans="1:8" x14ac:dyDescent="0.25">
      <c r="A14" s="557">
        <v>2022</v>
      </c>
      <c r="B14" s="555" t="s">
        <v>0</v>
      </c>
      <c r="C14" s="509">
        <v>85802</v>
      </c>
      <c r="D14" s="555">
        <v>20.850329829141511</v>
      </c>
      <c r="E14" s="556">
        <v>0.9871564765390084</v>
      </c>
      <c r="F14" s="555">
        <v>7.2678958532435143</v>
      </c>
      <c r="G14" s="555">
        <v>18.837556234120417</v>
      </c>
      <c r="H14" s="555">
        <v>52.057061606955543</v>
      </c>
    </row>
    <row r="15" spans="1:8" x14ac:dyDescent="0.25">
      <c r="A15" s="557">
        <v>2022</v>
      </c>
      <c r="B15" s="555" t="s">
        <v>1</v>
      </c>
      <c r="C15" s="509">
        <v>71958</v>
      </c>
      <c r="D15" s="555">
        <v>14.337530225965148</v>
      </c>
      <c r="E15" s="556">
        <v>1.4466772283832234</v>
      </c>
      <c r="F15" s="555">
        <v>4.1941132327190864</v>
      </c>
      <c r="G15" s="555">
        <v>11.048111398315683</v>
      </c>
      <c r="H15" s="555">
        <v>68.973567914616865</v>
      </c>
    </row>
    <row r="16" spans="1:8" x14ac:dyDescent="0.25">
      <c r="A16" s="557">
        <v>2023</v>
      </c>
      <c r="B16" s="555" t="s">
        <v>0</v>
      </c>
      <c r="C16" s="509">
        <v>88330</v>
      </c>
      <c r="D16" s="555">
        <v>19.714706215328881</v>
      </c>
      <c r="E16" s="556">
        <v>1.9200724555643609</v>
      </c>
      <c r="F16" s="555">
        <v>8.6731574776406646</v>
      </c>
      <c r="G16" s="555">
        <v>18.771651760443792</v>
      </c>
      <c r="H16" s="555">
        <v>50.920412091022307</v>
      </c>
    </row>
    <row r="17" spans="1:8" x14ac:dyDescent="0.25">
      <c r="A17" s="557">
        <v>2023</v>
      </c>
      <c r="B17" s="555" t="s">
        <v>1</v>
      </c>
      <c r="C17" s="509">
        <v>72720</v>
      </c>
      <c r="D17" s="555">
        <v>13.677117711771178</v>
      </c>
      <c r="E17" s="556">
        <v>1.9581958195819582</v>
      </c>
      <c r="F17" s="555">
        <v>4.9051155115511547</v>
      </c>
      <c r="G17" s="555">
        <v>9.9243674367436743</v>
      </c>
      <c r="H17" s="555">
        <v>69.535203520352042</v>
      </c>
    </row>
    <row r="18" spans="1:8" x14ac:dyDescent="0.25">
      <c r="A18" s="551"/>
      <c r="B18" s="558"/>
      <c r="C18" s="552"/>
      <c r="D18" s="558"/>
      <c r="E18" s="558"/>
      <c r="F18" s="558"/>
      <c r="G18" s="558"/>
      <c r="H18" s="558"/>
    </row>
    <row r="19" spans="1:8" ht="17.25" x14ac:dyDescent="0.25">
      <c r="A19" s="330" t="s">
        <v>651</v>
      </c>
    </row>
    <row r="20" spans="1:8" x14ac:dyDescent="0.25">
      <c r="A20" s="272" t="s">
        <v>68</v>
      </c>
    </row>
    <row r="22" spans="1:8" x14ac:dyDescent="0.25">
      <c r="A22" s="325"/>
    </row>
    <row r="23" spans="1:8" ht="17.25" x14ac:dyDescent="0.25">
      <c r="A23" s="325" t="s">
        <v>699</v>
      </c>
    </row>
    <row r="55" spans="1:1" s="273" customFormat="1" ht="12" x14ac:dyDescent="0.2"/>
    <row r="56" spans="1:1" ht="17.25" x14ac:dyDescent="0.25">
      <c r="A56" s="330" t="s">
        <v>651</v>
      </c>
    </row>
    <row r="57" spans="1:1" x14ac:dyDescent="0.25">
      <c r="A57" s="272" t="s">
        <v>68</v>
      </c>
    </row>
    <row r="59" spans="1:1" x14ac:dyDescent="0.25">
      <c r="A59" s="274" t="s">
        <v>459</v>
      </c>
    </row>
  </sheetData>
  <hyperlinks>
    <hyperlink ref="A59" location="Indice!A1" display="&lt; Torna all'indice"/>
  </hyperlinks>
  <pageMargins left="0.7" right="0.7" top="0.75" bottom="0.75" header="0.3" footer="0.3"/>
  <pageSetup paperSize="9" scale="6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V50"/>
  <sheetViews>
    <sheetView showGridLines="0" zoomScaleNormal="100" workbookViewId="0"/>
  </sheetViews>
  <sheetFormatPr defaultColWidth="9.140625" defaultRowHeight="12" x14ac:dyDescent="0.2"/>
  <cols>
    <col min="1" max="1" width="14" style="35" customWidth="1"/>
    <col min="2" max="16384" width="9.140625" style="35"/>
  </cols>
  <sheetData>
    <row r="1" spans="1:22" x14ac:dyDescent="0.2">
      <c r="A1" s="268" t="s">
        <v>273</v>
      </c>
      <c r="B1" s="267"/>
      <c r="C1" s="267"/>
      <c r="D1" s="267"/>
      <c r="E1" s="267"/>
    </row>
    <row r="3" spans="1:22" x14ac:dyDescent="0.2">
      <c r="A3" s="36"/>
      <c r="B3" s="753" t="s">
        <v>2</v>
      </c>
      <c r="C3" s="753"/>
      <c r="D3" s="753" t="s">
        <v>3</v>
      </c>
      <c r="E3" s="753"/>
      <c r="V3" s="40"/>
    </row>
    <row r="4" spans="1:22" x14ac:dyDescent="0.2">
      <c r="A4" s="37"/>
      <c r="B4" s="341" t="s">
        <v>0</v>
      </c>
      <c r="C4" s="341" t="s">
        <v>1</v>
      </c>
      <c r="D4" s="341" t="s">
        <v>0</v>
      </c>
      <c r="E4" s="341" t="s">
        <v>1</v>
      </c>
      <c r="V4" s="2"/>
    </row>
    <row r="5" spans="1:22" x14ac:dyDescent="0.2">
      <c r="B5" s="1"/>
      <c r="C5" s="1"/>
      <c r="D5" s="1"/>
      <c r="E5" s="1"/>
    </row>
    <row r="6" spans="1:22" x14ac:dyDescent="0.2">
      <c r="A6" s="188" t="s">
        <v>4</v>
      </c>
      <c r="B6" s="213">
        <v>72.598082912695389</v>
      </c>
      <c r="C6" s="213">
        <v>79.284795418946857</v>
      </c>
      <c r="D6" s="213">
        <v>72.225123920059374</v>
      </c>
      <c r="E6" s="213">
        <v>79.664321149342385</v>
      </c>
    </row>
    <row r="7" spans="1:22" x14ac:dyDescent="0.2">
      <c r="A7" s="188" t="s">
        <v>5</v>
      </c>
      <c r="B7" s="213">
        <v>72.731565886302846</v>
      </c>
      <c r="C7" s="213">
        <v>79.497791993851337</v>
      </c>
      <c r="D7" s="213">
        <v>73.086365981010331</v>
      </c>
      <c r="E7" s="213">
        <v>80.346865750335525</v>
      </c>
    </row>
    <row r="8" spans="1:22" x14ac:dyDescent="0.2">
      <c r="A8" s="188" t="s">
        <v>6</v>
      </c>
      <c r="B8" s="213">
        <v>72.991866208760143</v>
      </c>
      <c r="C8" s="213">
        <v>79.778495662324602</v>
      </c>
      <c r="D8" s="213">
        <v>73.215582295900973</v>
      </c>
      <c r="E8" s="213">
        <v>80.713338553942293</v>
      </c>
    </row>
    <row r="9" spans="1:22" x14ac:dyDescent="0.2">
      <c r="A9" s="188" t="s">
        <v>7</v>
      </c>
      <c r="B9" s="213">
        <v>73.402519681155809</v>
      </c>
      <c r="C9" s="213">
        <v>80.095775886282425</v>
      </c>
      <c r="D9" s="213">
        <v>73.538610347390474</v>
      </c>
      <c r="E9" s="213">
        <v>81.068754723869205</v>
      </c>
    </row>
    <row r="10" spans="1:22" x14ac:dyDescent="0.2">
      <c r="A10" s="188" t="s">
        <v>8</v>
      </c>
      <c r="B10" s="189">
        <v>73.564704246434275</v>
      </c>
      <c r="C10" s="189">
        <v>80.241882036169159</v>
      </c>
      <c r="D10" s="189">
        <v>74.202442464171625</v>
      </c>
      <c r="E10" s="189">
        <v>81.172473508495443</v>
      </c>
    </row>
    <row r="11" spans="1:22" x14ac:dyDescent="0.2">
      <c r="A11" s="188" t="s">
        <v>9</v>
      </c>
      <c r="B11" s="213">
        <v>73.780310752431205</v>
      </c>
      <c r="C11" s="213">
        <v>80.499128039627408</v>
      </c>
      <c r="D11" s="213">
        <v>74.169209279686967</v>
      </c>
      <c r="E11" s="213">
        <v>81.301549525712858</v>
      </c>
    </row>
    <row r="12" spans="1:22" x14ac:dyDescent="0.2">
      <c r="A12" s="188" t="s">
        <v>10</v>
      </c>
      <c r="B12" s="213">
        <v>73.892509922603011</v>
      </c>
      <c r="C12" s="213">
        <v>80.718866943811037</v>
      </c>
      <c r="D12" s="213">
        <v>74.342073939235433</v>
      </c>
      <c r="E12" s="213">
        <v>81.376529043730514</v>
      </c>
    </row>
    <row r="13" spans="1:22" x14ac:dyDescent="0.2">
      <c r="A13" s="188" t="s">
        <v>11</v>
      </c>
      <c r="B13" s="213">
        <v>73.973466050523285</v>
      </c>
      <c r="C13" s="213">
        <v>80.842267681140441</v>
      </c>
      <c r="D13" s="213">
        <v>74.621898453092584</v>
      </c>
      <c r="E13" s="213">
        <v>81.347694917178359</v>
      </c>
    </row>
    <row r="14" spans="1:22" x14ac:dyDescent="0.2">
      <c r="A14" s="188" t="s">
        <v>12</v>
      </c>
      <c r="B14" s="213">
        <v>74.000175910529336</v>
      </c>
      <c r="C14" s="213">
        <v>80.833519927961817</v>
      </c>
      <c r="D14" s="213">
        <v>74.809405984212859</v>
      </c>
      <c r="E14" s="213">
        <v>81.664134347632981</v>
      </c>
    </row>
    <row r="15" spans="1:22" x14ac:dyDescent="0.2">
      <c r="A15" s="188" t="s">
        <v>13</v>
      </c>
      <c r="B15" s="213">
        <v>74.027944205446687</v>
      </c>
      <c r="C15" s="213">
        <v>80.914926616668964</v>
      </c>
      <c r="D15" s="213">
        <v>74.782424754797887</v>
      </c>
      <c r="E15" s="213">
        <v>81.728458162309039</v>
      </c>
    </row>
    <row r="16" spans="1:22" x14ac:dyDescent="0.2">
      <c r="A16" s="188" t="s">
        <v>14</v>
      </c>
      <c r="B16" s="213">
        <v>74.285701125495166</v>
      </c>
      <c r="C16" s="213">
        <v>81.241285850858844</v>
      </c>
      <c r="D16" s="213">
        <v>74.677247954841604</v>
      </c>
      <c r="E16" s="213">
        <v>81.855004508677325</v>
      </c>
    </row>
    <row r="17" spans="1:5" x14ac:dyDescent="0.2">
      <c r="A17" s="188" t="s">
        <v>15</v>
      </c>
      <c r="B17" s="213">
        <v>74.668202822686553</v>
      </c>
      <c r="C17" s="213">
        <v>81.390899935794337</v>
      </c>
      <c r="D17" s="213">
        <v>75.032247502479692</v>
      </c>
      <c r="E17" s="213">
        <v>82.128407869229534</v>
      </c>
    </row>
    <row r="18" spans="1:5" x14ac:dyDescent="0.2">
      <c r="A18" s="188" t="s">
        <v>16</v>
      </c>
      <c r="B18" s="213">
        <v>75.015472550993323</v>
      </c>
      <c r="C18" s="213">
        <v>81.578753278171334</v>
      </c>
      <c r="D18" s="213">
        <v>75.31906429121851</v>
      </c>
      <c r="E18" s="213">
        <v>82.445049379140698</v>
      </c>
    </row>
    <row r="19" spans="1:5" x14ac:dyDescent="0.2">
      <c r="A19" s="188" t="s">
        <v>17</v>
      </c>
      <c r="B19" s="213">
        <v>75.219390195538494</v>
      </c>
      <c r="C19" s="213">
        <v>81.718270228812173</v>
      </c>
      <c r="D19" s="213">
        <v>75.39805371524686</v>
      </c>
      <c r="E19" s="213">
        <v>82.886517977614218</v>
      </c>
    </row>
    <row r="20" spans="1:5" x14ac:dyDescent="0.2">
      <c r="A20" s="188" t="s">
        <v>18</v>
      </c>
      <c r="B20" s="213">
        <v>75.621729719485543</v>
      </c>
      <c r="C20" s="213">
        <v>81.861277142313583</v>
      </c>
      <c r="D20" s="213">
        <v>75.843375040072772</v>
      </c>
      <c r="E20" s="213">
        <v>82.955089620795007</v>
      </c>
    </row>
    <row r="21" spans="1:5" x14ac:dyDescent="0.2">
      <c r="A21" s="188" t="s">
        <v>19</v>
      </c>
      <c r="B21" s="213">
        <v>76.090506052916425</v>
      </c>
      <c r="C21" s="213">
        <v>82.022808189098356</v>
      </c>
      <c r="D21" s="213">
        <v>76.404279488994746</v>
      </c>
      <c r="E21" s="213">
        <v>82.714510116340293</v>
      </c>
    </row>
    <row r="22" spans="1:5" x14ac:dyDescent="0.2">
      <c r="A22" s="188" t="s">
        <v>20</v>
      </c>
      <c r="B22" s="213">
        <v>76.268035912376604</v>
      </c>
      <c r="C22" s="213">
        <v>82.242878851697611</v>
      </c>
      <c r="D22" s="213">
        <v>76.654528131479182</v>
      </c>
      <c r="E22" s="213">
        <v>83.234599214627181</v>
      </c>
    </row>
    <row r="23" spans="1:5" x14ac:dyDescent="0.2">
      <c r="A23" s="188" t="s">
        <v>21</v>
      </c>
      <c r="B23" s="213">
        <v>76.532178355760365</v>
      </c>
      <c r="C23" s="213">
        <v>82.483931960242359</v>
      </c>
      <c r="D23" s="213">
        <v>77.075438425333061</v>
      </c>
      <c r="E23" s="213">
        <v>83.71563656647858</v>
      </c>
    </row>
    <row r="24" spans="1:5" x14ac:dyDescent="0.2">
      <c r="A24" s="188" t="s">
        <v>22</v>
      </c>
      <c r="B24" s="213">
        <v>76.852435450731718</v>
      </c>
      <c r="C24" s="213">
        <v>82.52863060844841</v>
      </c>
      <c r="D24" s="213">
        <v>77.278292779431467</v>
      </c>
      <c r="E24" s="213">
        <v>83.968179388369322</v>
      </c>
    </row>
    <row r="25" spans="1:5" x14ac:dyDescent="0.2">
      <c r="A25" s="188" t="s">
        <v>23</v>
      </c>
      <c r="B25" s="213">
        <v>77.14948437490257</v>
      </c>
      <c r="C25" s="213">
        <v>82.778615274521655</v>
      </c>
      <c r="D25" s="213">
        <v>77.346663831823179</v>
      </c>
      <c r="E25" s="213">
        <v>84.24812316478129</v>
      </c>
    </row>
    <row r="26" spans="1:5" x14ac:dyDescent="0.2">
      <c r="A26" s="188" t="s">
        <v>24</v>
      </c>
      <c r="B26" s="213">
        <v>77.616782130691192</v>
      </c>
      <c r="C26" s="213">
        <v>83.065825779525611</v>
      </c>
      <c r="D26" s="213">
        <v>77.655157639221557</v>
      </c>
      <c r="E26" s="213">
        <v>84.324640058420798</v>
      </c>
    </row>
    <row r="27" spans="1:5" x14ac:dyDescent="0.2">
      <c r="A27" s="188" t="s">
        <v>25</v>
      </c>
      <c r="B27" s="213">
        <v>77.872863041627753</v>
      </c>
      <c r="C27" s="213">
        <v>83.069246597817695</v>
      </c>
      <c r="D27" s="213">
        <v>78.416195698867483</v>
      </c>
      <c r="E27" s="213">
        <v>84.113545655669839</v>
      </c>
    </row>
    <row r="28" spans="1:5" x14ac:dyDescent="0.2">
      <c r="A28" s="188" t="s">
        <v>26</v>
      </c>
      <c r="B28" s="213">
        <v>78.235317359165023</v>
      </c>
      <c r="C28" s="213">
        <v>83.341615116468446</v>
      </c>
      <c r="D28" s="213">
        <v>79.010978058486529</v>
      </c>
      <c r="E28" s="213">
        <v>84.473786867179896</v>
      </c>
    </row>
    <row r="29" spans="1:5" x14ac:dyDescent="0.2">
      <c r="A29" s="188" t="s">
        <v>27</v>
      </c>
      <c r="B29" s="213">
        <v>78.602027330268868</v>
      </c>
      <c r="C29" s="213">
        <v>83.715173684707494</v>
      </c>
      <c r="D29" s="213">
        <v>79.086807459305689</v>
      </c>
      <c r="E29" s="213">
        <v>84.888867625348013</v>
      </c>
    </row>
    <row r="30" spans="1:5" x14ac:dyDescent="0.2">
      <c r="A30" s="188" t="s">
        <v>28</v>
      </c>
      <c r="B30" s="213">
        <v>78.880853587208748</v>
      </c>
      <c r="C30" s="213">
        <v>83.898288971171667</v>
      </c>
      <c r="D30" s="213">
        <v>79.329050585220799</v>
      </c>
      <c r="E30" s="213">
        <v>84.851980957192382</v>
      </c>
    </row>
    <row r="31" spans="1:5" x14ac:dyDescent="0.2">
      <c r="A31" s="188" t="s">
        <v>29</v>
      </c>
      <c r="B31" s="213">
        <v>79.233658612279001</v>
      </c>
      <c r="C31" s="213">
        <v>84.06575496332708</v>
      </c>
      <c r="D31" s="213">
        <v>79.654932422479504</v>
      </c>
      <c r="E31" s="213">
        <v>85.238641851178073</v>
      </c>
    </row>
    <row r="32" spans="1:5" x14ac:dyDescent="0.2">
      <c r="A32" s="188" t="s">
        <v>30</v>
      </c>
      <c r="B32" s="213">
        <v>79.526449268742169</v>
      </c>
      <c r="C32" s="213">
        <v>84.23068415112553</v>
      </c>
      <c r="D32" s="213">
        <v>80.103087429320496</v>
      </c>
      <c r="E32" s="213">
        <v>85.781626086208149</v>
      </c>
    </row>
    <row r="33" spans="1:5" x14ac:dyDescent="0.2">
      <c r="A33" s="188" t="s">
        <v>31</v>
      </c>
      <c r="B33" s="213">
        <v>79.716053390037985</v>
      </c>
      <c r="C33" s="213">
        <v>84.343613120089827</v>
      </c>
      <c r="D33" s="213">
        <v>80.436696115456144</v>
      </c>
      <c r="E33" s="213">
        <v>85.792079713660897</v>
      </c>
    </row>
    <row r="34" spans="1:5" x14ac:dyDescent="0.2">
      <c r="A34" s="188" t="s">
        <v>32</v>
      </c>
      <c r="B34" s="213">
        <v>79.944741517712345</v>
      </c>
      <c r="C34" s="213">
        <v>84.449997408948718</v>
      </c>
      <c r="D34" s="213">
        <v>80.500159375377464</v>
      </c>
      <c r="E34" s="213">
        <v>85.477163702893122</v>
      </c>
    </row>
    <row r="35" spans="1:5" x14ac:dyDescent="0.2">
      <c r="A35" s="188" t="s">
        <v>33</v>
      </c>
      <c r="B35" s="213">
        <v>80.163554720564292</v>
      </c>
      <c r="C35" s="213">
        <v>84.521595868662288</v>
      </c>
      <c r="D35" s="213">
        <v>80.729376649060839</v>
      </c>
      <c r="E35" s="213">
        <v>85.365314684813939</v>
      </c>
    </row>
    <row r="36" spans="1:5" x14ac:dyDescent="0.2">
      <c r="A36" s="188" t="s">
        <v>34</v>
      </c>
      <c r="B36" s="213">
        <v>80.392525760952168</v>
      </c>
      <c r="C36" s="213">
        <v>84.648966736467898</v>
      </c>
      <c r="D36" s="213">
        <v>81.178281587139082</v>
      </c>
      <c r="E36" s="213">
        <v>85.553369055143918</v>
      </c>
    </row>
    <row r="37" spans="1:5" x14ac:dyDescent="0.2">
      <c r="A37" s="188" t="s">
        <v>35</v>
      </c>
      <c r="B37" s="213">
        <v>80.499492655797667</v>
      </c>
      <c r="C37" s="213">
        <v>84.668678330444237</v>
      </c>
      <c r="D37" s="213">
        <v>81.049954988336069</v>
      </c>
      <c r="E37" s="213">
        <v>85.674013869657784</v>
      </c>
    </row>
    <row r="38" spans="1:5" x14ac:dyDescent="0.2">
      <c r="A38" s="188" t="s">
        <v>36</v>
      </c>
      <c r="B38" s="213">
        <v>80.727969600380476</v>
      </c>
      <c r="C38" s="213">
        <v>84.905930453284242</v>
      </c>
      <c r="D38" s="213">
        <v>81.235211895710535</v>
      </c>
      <c r="E38" s="213">
        <v>86.15177346417471</v>
      </c>
    </row>
    <row r="39" spans="1:5" x14ac:dyDescent="0.2">
      <c r="A39" s="188" t="s">
        <v>37</v>
      </c>
      <c r="B39" s="213">
        <v>80.818161265783544</v>
      </c>
      <c r="C39" s="213">
        <v>84.979476146688896</v>
      </c>
      <c r="D39" s="213">
        <v>81.461977491193096</v>
      </c>
      <c r="E39" s="213">
        <v>85.889541187983525</v>
      </c>
    </row>
    <row r="40" spans="1:5" x14ac:dyDescent="0.2">
      <c r="A40" s="188" t="s">
        <v>38</v>
      </c>
      <c r="B40" s="213">
        <v>81.095346789376109</v>
      </c>
      <c r="C40" s="213">
        <v>85.022263011975795</v>
      </c>
      <c r="D40" s="213">
        <v>81.83822808780856</v>
      </c>
      <c r="E40" s="213">
        <v>85.831340804517083</v>
      </c>
    </row>
    <row r="41" spans="1:5" x14ac:dyDescent="0.2">
      <c r="A41" s="67" t="s">
        <v>39</v>
      </c>
      <c r="B41" s="212">
        <v>81.444781510236382</v>
      </c>
      <c r="C41" s="212">
        <v>85.281302830336827</v>
      </c>
      <c r="D41" s="212">
        <v>82.118768191606208</v>
      </c>
      <c r="E41" s="212">
        <v>86.283491926175401</v>
      </c>
    </row>
    <row r="42" spans="1:5" s="173" customFormat="1" x14ac:dyDescent="0.2">
      <c r="A42" s="67" t="s">
        <v>93</v>
      </c>
      <c r="B42" s="212">
        <v>81.510535898867715</v>
      </c>
      <c r="C42" s="212">
        <v>85.356032798365447</v>
      </c>
      <c r="D42" s="212">
        <v>82.210617558506243</v>
      </c>
      <c r="E42" s="212">
        <v>86.411070578405642</v>
      </c>
    </row>
    <row r="43" spans="1:5" s="173" customFormat="1" x14ac:dyDescent="0.2">
      <c r="A43" s="460" t="s">
        <v>449</v>
      </c>
      <c r="B43" s="461">
        <v>81.767933058662962</v>
      </c>
      <c r="C43" s="461">
        <v>85.46356640051431</v>
      </c>
      <c r="D43" s="461">
        <v>82.683550183082957</v>
      </c>
      <c r="E43" s="461">
        <v>86.519073051248881</v>
      </c>
    </row>
    <row r="44" spans="1:5" s="173" customFormat="1" x14ac:dyDescent="0.2">
      <c r="A44" s="530" t="s">
        <v>506</v>
      </c>
      <c r="B44" s="531">
        <v>81.41977285411285</v>
      </c>
      <c r="C44" s="531">
        <v>85.30024374460821</v>
      </c>
      <c r="D44" s="531">
        <v>81.485386221573251</v>
      </c>
      <c r="E44" s="531">
        <v>85.84020274553616</v>
      </c>
    </row>
    <row r="45" spans="1:5" s="477" customFormat="1" x14ac:dyDescent="0.2">
      <c r="A45" s="667" t="s">
        <v>644</v>
      </c>
      <c r="B45" s="668">
        <v>81.3</v>
      </c>
      <c r="C45" s="668">
        <v>85.3</v>
      </c>
      <c r="D45" s="668">
        <v>81.400000000000006</v>
      </c>
      <c r="E45" s="668">
        <v>86</v>
      </c>
    </row>
    <row r="46" spans="1:5" s="477" customFormat="1" x14ac:dyDescent="0.2">
      <c r="A46" s="70" t="s">
        <v>681</v>
      </c>
      <c r="B46" s="294">
        <v>81.599999999999994</v>
      </c>
      <c r="C46" s="294">
        <v>85.5</v>
      </c>
      <c r="D46" s="294">
        <v>82.3</v>
      </c>
      <c r="E46" s="294">
        <v>86.6</v>
      </c>
    </row>
    <row r="48" spans="1:5" x14ac:dyDescent="0.2">
      <c r="A48" s="35" t="s">
        <v>132</v>
      </c>
    </row>
    <row r="50" spans="1:1" ht="15" x14ac:dyDescent="0.25">
      <c r="A50" s="255" t="s">
        <v>459</v>
      </c>
    </row>
  </sheetData>
  <mergeCells count="2">
    <mergeCell ref="B3:C3"/>
    <mergeCell ref="D3:E3"/>
  </mergeCells>
  <hyperlinks>
    <hyperlink ref="A50" location="Indice!A1" display="&lt; Torna all'indice"/>
  </hyperlinks>
  <pageMargins left="0.7" right="0.7" top="0.75" bottom="0.75" header="0.3" footer="0.3"/>
  <pageSetup paperSize="9" scale="86" orientation="portrait" r:id="rId1"/>
  <colBreaks count="1" manualBreakCount="1">
    <brk id="5"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C42"/>
  <sheetViews>
    <sheetView showGridLines="0" zoomScaleNormal="100" workbookViewId="0"/>
  </sheetViews>
  <sheetFormatPr defaultColWidth="9.140625" defaultRowHeight="15" x14ac:dyDescent="0.25"/>
  <cols>
    <col min="1" max="1" width="9.5703125" style="272" customWidth="1"/>
    <col min="2" max="3" width="16.5703125" style="272" customWidth="1"/>
    <col min="4" max="16384" width="9.140625" style="272"/>
  </cols>
  <sheetData>
    <row r="1" spans="1:3" x14ac:dyDescent="0.25">
      <c r="A1" s="520" t="s">
        <v>708</v>
      </c>
    </row>
    <row r="4" spans="1:3" s="363" customFormat="1" x14ac:dyDescent="0.25">
      <c r="A4" s="398"/>
      <c r="B4" s="399" t="s">
        <v>460</v>
      </c>
      <c r="C4" s="399" t="s">
        <v>461</v>
      </c>
    </row>
    <row r="5" spans="1:3" s="363" customFormat="1" x14ac:dyDescent="0.25">
      <c r="A5" s="409"/>
      <c r="B5" s="409"/>
      <c r="C5" s="409"/>
    </row>
    <row r="6" spans="1:3" s="363" customFormat="1" x14ac:dyDescent="0.25">
      <c r="A6" s="702" t="s">
        <v>0</v>
      </c>
      <c r="B6" s="701">
        <v>5531</v>
      </c>
      <c r="C6" s="701">
        <v>7529</v>
      </c>
    </row>
    <row r="7" spans="1:3" x14ac:dyDescent="0.25">
      <c r="A7" s="275" t="s">
        <v>1</v>
      </c>
      <c r="B7" s="521">
        <v>4812</v>
      </c>
      <c r="C7" s="521">
        <v>6952</v>
      </c>
    </row>
    <row r="8" spans="1:3" x14ac:dyDescent="0.25">
      <c r="A8" s="275"/>
      <c r="B8" s="521"/>
      <c r="C8" s="521"/>
    </row>
    <row r="9" spans="1:3" x14ac:dyDescent="0.25">
      <c r="A9" s="691" t="s">
        <v>462</v>
      </c>
      <c r="B9" s="691"/>
      <c r="C9" s="691"/>
    </row>
    <row r="11" spans="1:3" x14ac:dyDescent="0.25">
      <c r="A11" s="522" t="s">
        <v>471</v>
      </c>
    </row>
    <row r="12" spans="1:3" x14ac:dyDescent="0.25">
      <c r="A12" s="522" t="s">
        <v>707</v>
      </c>
    </row>
    <row r="40" spans="1:1" x14ac:dyDescent="0.25">
      <c r="A40" s="272" t="s">
        <v>462</v>
      </c>
    </row>
    <row r="42" spans="1:1" s="273" customFormat="1" x14ac:dyDescent="0.25">
      <c r="A42" s="274" t="s">
        <v>459</v>
      </c>
    </row>
  </sheetData>
  <hyperlinks>
    <hyperlink ref="A42" location="Indice!A1" display="&lt; Torna all'indice"/>
  </hyperlink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C44"/>
  <sheetViews>
    <sheetView showGridLines="0" zoomScaleNormal="100" workbookViewId="0"/>
  </sheetViews>
  <sheetFormatPr defaultColWidth="9.140625" defaultRowHeight="15" x14ac:dyDescent="0.25"/>
  <cols>
    <col min="1" max="1" width="68.85546875" style="272" customWidth="1"/>
    <col min="2" max="3" width="12.5703125" style="272" customWidth="1"/>
    <col min="4" max="16384" width="9.140625" style="272"/>
  </cols>
  <sheetData>
    <row r="1" spans="1:3" x14ac:dyDescent="0.25">
      <c r="A1" s="522" t="s">
        <v>709</v>
      </c>
    </row>
    <row r="4" spans="1:3" s="363" customFormat="1" x14ac:dyDescent="0.25">
      <c r="A4" s="703"/>
      <c r="B4" s="703" t="s">
        <v>463</v>
      </c>
      <c r="C4" s="704" t="s">
        <v>464</v>
      </c>
    </row>
    <row r="5" spans="1:3" s="363" customFormat="1" x14ac:dyDescent="0.25">
      <c r="A5"/>
      <c r="B5"/>
      <c r="C5"/>
    </row>
    <row r="6" spans="1:3" x14ac:dyDescent="0.25">
      <c r="A6" s="692" t="s">
        <v>672</v>
      </c>
      <c r="B6" s="705">
        <v>-0.25311878502983198</v>
      </c>
      <c r="C6" s="705">
        <v>3.6259795457564103</v>
      </c>
    </row>
    <row r="7" spans="1:3" x14ac:dyDescent="0.25">
      <c r="A7" s="692" t="s">
        <v>673</v>
      </c>
      <c r="B7" s="705">
        <v>12.7644187307901</v>
      </c>
      <c r="C7" s="705">
        <v>6.3620666755213202</v>
      </c>
    </row>
    <row r="8" spans="1:3" x14ac:dyDescent="0.25">
      <c r="A8" s="528" t="s">
        <v>674</v>
      </c>
      <c r="B8" s="693">
        <v>692</v>
      </c>
      <c r="C8" s="693">
        <v>752</v>
      </c>
    </row>
    <row r="9" spans="1:3" x14ac:dyDescent="0.25">
      <c r="A9" t="s">
        <v>462</v>
      </c>
      <c r="B9"/>
      <c r="C9"/>
    </row>
    <row r="10" spans="1:3" x14ac:dyDescent="0.25">
      <c r="A10"/>
      <c r="B10"/>
      <c r="C10"/>
    </row>
    <row r="11" spans="1:3" x14ac:dyDescent="0.25">
      <c r="A11" s="522" t="s">
        <v>671</v>
      </c>
      <c r="B11"/>
      <c r="C11"/>
    </row>
    <row r="12" spans="1:3" x14ac:dyDescent="0.25">
      <c r="A12" s="522" t="s">
        <v>710</v>
      </c>
      <c r="B12"/>
      <c r="C12"/>
    </row>
    <row r="40" spans="1:1" x14ac:dyDescent="0.25">
      <c r="A40" s="272" t="s">
        <v>462</v>
      </c>
    </row>
    <row r="42" spans="1:1" x14ac:dyDescent="0.25">
      <c r="A42" s="274" t="s">
        <v>459</v>
      </c>
    </row>
    <row r="44" spans="1:1" s="273" customFormat="1" ht="12" x14ac:dyDescent="0.2"/>
  </sheetData>
  <hyperlinks>
    <hyperlink ref="A42" location="Indice!A1" display="&lt; Torna all'indice"/>
  </hyperlinks>
  <pageMargins left="0.7" right="0.7" top="0.75" bottom="0.75" header="0.3" footer="0.3"/>
  <pageSetup paperSize="9" scale="96"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A1:C44"/>
  <sheetViews>
    <sheetView showGridLines="0" zoomScaleNormal="100" workbookViewId="0"/>
  </sheetViews>
  <sheetFormatPr defaultColWidth="9.140625" defaultRowHeight="15" x14ac:dyDescent="0.25"/>
  <cols>
    <col min="1" max="1" width="35.5703125" style="272" customWidth="1"/>
    <col min="2" max="3" width="12.5703125" style="272" customWidth="1"/>
    <col min="4" max="16384" width="9.140625" style="272"/>
  </cols>
  <sheetData>
    <row r="1" spans="1:3" x14ac:dyDescent="0.25">
      <c r="A1" s="522" t="s">
        <v>711</v>
      </c>
    </row>
    <row r="2" spans="1:3" x14ac:dyDescent="0.25">
      <c r="A2"/>
    </row>
    <row r="3" spans="1:3" x14ac:dyDescent="0.25">
      <c r="A3"/>
    </row>
    <row r="4" spans="1:3" x14ac:dyDescent="0.25">
      <c r="A4" s="703"/>
      <c r="B4" s="703" t="s">
        <v>0</v>
      </c>
      <c r="C4" s="704" t="s">
        <v>1</v>
      </c>
    </row>
    <row r="5" spans="1:3" x14ac:dyDescent="0.25">
      <c r="A5"/>
      <c r="B5"/>
      <c r="C5"/>
    </row>
    <row r="6" spans="1:3" x14ac:dyDescent="0.25">
      <c r="A6" s="694" t="s">
        <v>465</v>
      </c>
      <c r="B6" s="694">
        <v>5087</v>
      </c>
      <c r="C6" s="694">
        <v>4430</v>
      </c>
    </row>
    <row r="7" spans="1:3" x14ac:dyDescent="0.25">
      <c r="A7" s="694" t="s">
        <v>475</v>
      </c>
      <c r="B7" s="694">
        <v>5952</v>
      </c>
      <c r="C7" s="694">
        <v>5388</v>
      </c>
    </row>
    <row r="8" spans="1:3" x14ac:dyDescent="0.25">
      <c r="A8" s="694" t="s">
        <v>474</v>
      </c>
      <c r="B8" s="694">
        <v>6514</v>
      </c>
      <c r="C8" s="694">
        <v>5920</v>
      </c>
    </row>
    <row r="9" spans="1:3" x14ac:dyDescent="0.25">
      <c r="A9" s="707" t="s">
        <v>473</v>
      </c>
      <c r="B9" s="707">
        <v>8883</v>
      </c>
      <c r="C9" s="707">
        <v>7221</v>
      </c>
    </row>
    <row r="10" spans="1:3" x14ac:dyDescent="0.25">
      <c r="A10" s="706"/>
    </row>
    <row r="11" spans="1:3" x14ac:dyDescent="0.25">
      <c r="A11" t="s">
        <v>462</v>
      </c>
    </row>
    <row r="12" spans="1:3" x14ac:dyDescent="0.25">
      <c r="A12"/>
    </row>
    <row r="13" spans="1:3" x14ac:dyDescent="0.25">
      <c r="A13" s="522" t="s">
        <v>472</v>
      </c>
    </row>
    <row r="14" spans="1:3" x14ac:dyDescent="0.25">
      <c r="A14" s="522" t="s">
        <v>712</v>
      </c>
    </row>
    <row r="42" spans="1:1" x14ac:dyDescent="0.25">
      <c r="A42" s="272" t="s">
        <v>462</v>
      </c>
    </row>
    <row r="44" spans="1:1" s="273" customFormat="1" x14ac:dyDescent="0.25">
      <c r="A44" s="274" t="s">
        <v>459</v>
      </c>
    </row>
  </sheetData>
  <hyperlinks>
    <hyperlink ref="A44" location="Indice!A1" display="&lt; Torna all'indice"/>
  </hyperlinks>
  <pageMargins left="0.7" right="0.7" top="0.75" bottom="0.75" header="0.3" footer="0.3"/>
  <pageSetup paperSize="9" scale="75" orientation="portrait" horizontalDpi="300" verticalDpi="300" r:id="rId1"/>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E44"/>
  <sheetViews>
    <sheetView showGridLines="0" zoomScaleNormal="100" workbookViewId="0"/>
  </sheetViews>
  <sheetFormatPr defaultColWidth="9.140625" defaultRowHeight="15" x14ac:dyDescent="0.25"/>
  <cols>
    <col min="1" max="1" width="35.5703125" style="272" customWidth="1"/>
    <col min="2" max="3" width="12.5703125" style="272" customWidth="1"/>
    <col min="4" max="16384" width="9.140625" style="272"/>
  </cols>
  <sheetData>
    <row r="1" spans="1:5" x14ac:dyDescent="0.25">
      <c r="A1" s="522" t="s">
        <v>713</v>
      </c>
      <c r="B1"/>
      <c r="C1"/>
      <c r="D1"/>
      <c r="E1"/>
    </row>
    <row r="2" spans="1:5" x14ac:dyDescent="0.25">
      <c r="A2"/>
      <c r="B2"/>
      <c r="C2"/>
      <c r="D2"/>
      <c r="E2"/>
    </row>
    <row r="3" spans="1:5" x14ac:dyDescent="0.25">
      <c r="A3"/>
      <c r="B3"/>
      <c r="C3"/>
      <c r="D3"/>
      <c r="E3"/>
    </row>
    <row r="4" spans="1:5" x14ac:dyDescent="0.25">
      <c r="A4" s="703"/>
      <c r="B4" s="703" t="s">
        <v>0</v>
      </c>
      <c r="C4" s="704" t="s">
        <v>1</v>
      </c>
      <c r="D4"/>
      <c r="E4"/>
    </row>
    <row r="5" spans="1:5" x14ac:dyDescent="0.25">
      <c r="A5"/>
      <c r="B5"/>
      <c r="C5"/>
      <c r="D5"/>
      <c r="E5"/>
    </row>
    <row r="6" spans="1:5" x14ac:dyDescent="0.25">
      <c r="A6" s="694" t="s">
        <v>78</v>
      </c>
      <c r="B6" s="694">
        <v>4817</v>
      </c>
      <c r="C6" s="694">
        <v>3783</v>
      </c>
      <c r="D6"/>
      <c r="E6"/>
    </row>
    <row r="7" spans="1:5" x14ac:dyDescent="0.25">
      <c r="A7" s="694" t="s">
        <v>79</v>
      </c>
      <c r="B7" s="694">
        <v>5479</v>
      </c>
      <c r="C7" s="694">
        <v>4955</v>
      </c>
      <c r="D7"/>
      <c r="E7"/>
    </row>
    <row r="8" spans="1:5" x14ac:dyDescent="0.25">
      <c r="A8" s="694" t="s">
        <v>46</v>
      </c>
      <c r="B8" s="694">
        <v>7302</v>
      </c>
      <c r="C8" s="694">
        <v>5984</v>
      </c>
      <c r="D8"/>
      <c r="E8"/>
    </row>
    <row r="9" spans="1:5" x14ac:dyDescent="0.25">
      <c r="A9" s="694"/>
      <c r="B9" s="694"/>
      <c r="C9" s="694"/>
      <c r="D9"/>
      <c r="E9"/>
    </row>
    <row r="10" spans="1:5" x14ac:dyDescent="0.25">
      <c r="A10"/>
      <c r="B10"/>
      <c r="C10"/>
      <c r="D10"/>
      <c r="E10"/>
    </row>
    <row r="11" spans="1:5" x14ac:dyDescent="0.25">
      <c r="A11" t="s">
        <v>462</v>
      </c>
      <c r="B11"/>
      <c r="C11"/>
      <c r="D11"/>
      <c r="E11"/>
    </row>
    <row r="12" spans="1:5" x14ac:dyDescent="0.25">
      <c r="A12"/>
      <c r="B12"/>
      <c r="C12"/>
      <c r="D12"/>
      <c r="E12"/>
    </row>
    <row r="13" spans="1:5" x14ac:dyDescent="0.25">
      <c r="A13" s="522" t="s">
        <v>472</v>
      </c>
      <c r="B13"/>
      <c r="C13"/>
      <c r="D13"/>
      <c r="E13"/>
    </row>
    <row r="14" spans="1:5" x14ac:dyDescent="0.25">
      <c r="A14" s="522" t="s">
        <v>714</v>
      </c>
      <c r="B14"/>
      <c r="C14"/>
      <c r="D14"/>
      <c r="E14"/>
    </row>
    <row r="42" spans="1:1" x14ac:dyDescent="0.25">
      <c r="A42" s="272" t="s">
        <v>462</v>
      </c>
    </row>
    <row r="44" spans="1:1" s="273" customFormat="1" x14ac:dyDescent="0.25">
      <c r="A44" s="274" t="s">
        <v>459</v>
      </c>
    </row>
  </sheetData>
  <hyperlinks>
    <hyperlink ref="A44" location="Indice!A1" display="&lt; Torna all'indice"/>
  </hyperlinks>
  <pageMargins left="0.7" right="0.7" top="0.75" bottom="0.75" header="0.3" footer="0.3"/>
  <pageSetup paperSize="9" scale="75" orientation="portrait" horizontalDpi="300" verticalDpi="300" r:id="rId1"/>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1:Z51"/>
  <sheetViews>
    <sheetView showGridLines="0" zoomScaleNormal="100" workbookViewId="0">
      <selection sqref="A1:G1"/>
    </sheetView>
  </sheetViews>
  <sheetFormatPr defaultColWidth="9.140625" defaultRowHeight="12" x14ac:dyDescent="0.2"/>
  <cols>
    <col min="1" max="1" width="12.42578125" style="35" customWidth="1"/>
    <col min="2" max="11" width="9.140625" style="35"/>
    <col min="12" max="13" width="9.140625" style="173"/>
    <col min="14" max="15" width="9.140625" style="477"/>
    <col min="16" max="16384" width="9.140625" style="35"/>
  </cols>
  <sheetData>
    <row r="1" spans="1:26" x14ac:dyDescent="0.2">
      <c r="A1" s="803" t="s">
        <v>518</v>
      </c>
      <c r="B1" s="803"/>
      <c r="C1" s="803"/>
      <c r="D1" s="803"/>
      <c r="E1" s="803"/>
      <c r="F1" s="803"/>
      <c r="G1" s="803"/>
      <c r="Q1" s="477"/>
      <c r="R1" s="477"/>
    </row>
    <row r="3" spans="1:26" s="45" customFormat="1" ht="13.5" x14ac:dyDescent="0.2">
      <c r="A3" s="364"/>
      <c r="B3" s="753">
        <v>2015</v>
      </c>
      <c r="C3" s="753"/>
      <c r="D3" s="753">
        <v>2016</v>
      </c>
      <c r="E3" s="753"/>
      <c r="F3" s="753">
        <v>2017</v>
      </c>
      <c r="G3" s="754"/>
      <c r="H3" s="753" t="s">
        <v>517</v>
      </c>
      <c r="I3" s="754"/>
      <c r="J3" s="753" t="s">
        <v>645</v>
      </c>
      <c r="K3" s="754"/>
      <c r="L3" s="753">
        <v>2020</v>
      </c>
      <c r="M3" s="754"/>
      <c r="N3" s="753">
        <v>2021</v>
      </c>
      <c r="O3" s="754"/>
      <c r="P3" s="753">
        <v>2022</v>
      </c>
      <c r="Q3" s="754"/>
      <c r="R3" s="477"/>
      <c r="S3" s="35"/>
      <c r="T3" s="35"/>
      <c r="U3" s="35"/>
      <c r="V3" s="35"/>
      <c r="W3" s="35"/>
      <c r="X3" s="35"/>
    </row>
    <row r="4" spans="1:26" x14ac:dyDescent="0.2">
      <c r="A4" s="65"/>
      <c r="B4" s="352" t="s">
        <v>0</v>
      </c>
      <c r="C4" s="352" t="s">
        <v>1</v>
      </c>
      <c r="D4" s="352" t="s">
        <v>0</v>
      </c>
      <c r="E4" s="352" t="s">
        <v>1</v>
      </c>
      <c r="F4" s="352" t="s">
        <v>0</v>
      </c>
      <c r="G4" s="353" t="s">
        <v>1</v>
      </c>
      <c r="H4" s="352" t="s">
        <v>0</v>
      </c>
      <c r="I4" s="353" t="s">
        <v>1</v>
      </c>
      <c r="J4" s="352" t="s">
        <v>0</v>
      </c>
      <c r="K4" s="353" t="s">
        <v>1</v>
      </c>
      <c r="L4" s="352" t="s">
        <v>0</v>
      </c>
      <c r="M4" s="353" t="s">
        <v>1</v>
      </c>
      <c r="N4" s="352" t="s">
        <v>0</v>
      </c>
      <c r="O4" s="353" t="s">
        <v>1</v>
      </c>
      <c r="P4" s="352" t="s">
        <v>0</v>
      </c>
      <c r="Q4" s="353" t="s">
        <v>1</v>
      </c>
      <c r="R4" s="45"/>
      <c r="S4" s="45"/>
      <c r="T4" s="45"/>
      <c r="U4" s="45"/>
      <c r="V4" s="45"/>
      <c r="W4" s="45"/>
      <c r="X4" s="45"/>
    </row>
    <row r="5" spans="1:26" x14ac:dyDescent="0.2">
      <c r="H5" s="173"/>
      <c r="I5" s="173"/>
      <c r="J5" s="173"/>
      <c r="K5" s="173"/>
      <c r="P5" s="477"/>
      <c r="Q5" s="477"/>
      <c r="R5" s="477"/>
      <c r="S5" s="477"/>
      <c r="T5" s="477"/>
      <c r="U5" s="477"/>
      <c r="V5" s="477"/>
      <c r="W5" s="477"/>
      <c r="X5" s="477"/>
    </row>
    <row r="6" spans="1:26" x14ac:dyDescent="0.2">
      <c r="A6" s="401" t="s">
        <v>41</v>
      </c>
      <c r="B6" s="402">
        <v>65.484526738692622</v>
      </c>
      <c r="C6" s="402">
        <v>48.767073050232376</v>
      </c>
      <c r="D6" s="402">
        <v>65.174277016696152</v>
      </c>
      <c r="E6" s="402">
        <v>49.308157040841365</v>
      </c>
      <c r="F6" s="402">
        <v>65.099999999999994</v>
      </c>
      <c r="G6" s="402">
        <v>49.5</v>
      </c>
      <c r="H6" s="402">
        <v>62.325590670595133</v>
      </c>
      <c r="I6" s="402">
        <v>47.470593958264914</v>
      </c>
      <c r="J6" s="402">
        <v>62.859523816394201</v>
      </c>
      <c r="K6" s="402">
        <v>48.310456178559868</v>
      </c>
      <c r="L6" s="402">
        <v>61.975354005005222</v>
      </c>
      <c r="M6" s="402">
        <v>48.27406870478638</v>
      </c>
      <c r="N6" s="402">
        <v>61.475723641932269</v>
      </c>
      <c r="O6" s="402">
        <v>48.48328385181361</v>
      </c>
      <c r="P6" s="402">
        <v>61.586088553503323</v>
      </c>
      <c r="Q6" s="402">
        <v>48.537945840921459</v>
      </c>
      <c r="R6" s="96"/>
      <c r="S6" s="477"/>
      <c r="T6" s="477"/>
      <c r="U6" s="477"/>
      <c r="V6" s="477"/>
      <c r="W6" s="477"/>
      <c r="X6" s="477"/>
      <c r="Y6" s="96"/>
      <c r="Z6" s="96"/>
    </row>
    <row r="7" spans="1:26" x14ac:dyDescent="0.2">
      <c r="A7" s="188" t="s">
        <v>47</v>
      </c>
      <c r="B7" s="189">
        <v>36.207996831869934</v>
      </c>
      <c r="C7" s="189">
        <v>26.748726471682616</v>
      </c>
      <c r="D7" s="189">
        <v>34.756061035766734</v>
      </c>
      <c r="E7" s="189">
        <v>21.581202000719788</v>
      </c>
      <c r="F7" s="189">
        <v>36.370308198036319</v>
      </c>
      <c r="G7" s="189">
        <v>23.171877042670701</v>
      </c>
      <c r="H7" s="189">
        <v>25.655883743230895</v>
      </c>
      <c r="I7" s="189">
        <v>16.460027171184514</v>
      </c>
      <c r="J7" s="189">
        <v>33.439893090010472</v>
      </c>
      <c r="K7" s="189">
        <v>16.688417603080126</v>
      </c>
      <c r="L7" s="189">
        <v>21.625777117626466</v>
      </c>
      <c r="M7" s="189">
        <v>14.818960476204618</v>
      </c>
      <c r="N7" s="189">
        <v>24.269361909400878</v>
      </c>
      <c r="O7" s="189">
        <v>17.563775510204081</v>
      </c>
      <c r="P7" s="189">
        <v>22.086846443251883</v>
      </c>
      <c r="Q7" s="189">
        <v>17.405038141240261</v>
      </c>
      <c r="R7" s="477"/>
      <c r="S7" s="477"/>
      <c r="T7" s="477"/>
      <c r="U7" s="477"/>
      <c r="V7" s="477"/>
      <c r="W7" s="477"/>
      <c r="X7" s="477"/>
      <c r="Y7" s="96"/>
      <c r="Z7" s="96"/>
    </row>
    <row r="8" spans="1:26" x14ac:dyDescent="0.2">
      <c r="A8" s="188" t="s">
        <v>48</v>
      </c>
      <c r="B8" s="189">
        <v>52.646751791761915</v>
      </c>
      <c r="C8" s="189">
        <v>49.947123807686175</v>
      </c>
      <c r="D8" s="189">
        <v>56.156306692804392</v>
      </c>
      <c r="E8" s="189">
        <v>52.34831386955068</v>
      </c>
      <c r="F8" s="189">
        <v>55.83602144690245</v>
      </c>
      <c r="G8" s="189">
        <v>52.014794460991197</v>
      </c>
      <c r="H8" s="189">
        <v>49.606758593308832</v>
      </c>
      <c r="I8" s="189">
        <v>46.138157205747291</v>
      </c>
      <c r="J8" s="189">
        <v>48.325541911049577</v>
      </c>
      <c r="K8" s="189">
        <v>48.524589676672051</v>
      </c>
      <c r="L8" s="189">
        <v>51.627096172163235</v>
      </c>
      <c r="M8" s="189">
        <v>43.605970523760412</v>
      </c>
      <c r="N8" s="189">
        <v>44.533144704931289</v>
      </c>
      <c r="O8" s="189">
        <v>43.419045543691439</v>
      </c>
      <c r="P8" s="189">
        <v>46.721733686417778</v>
      </c>
      <c r="Q8" s="189">
        <v>42.487045816530653</v>
      </c>
      <c r="R8" s="96"/>
      <c r="S8" s="477"/>
      <c r="T8" s="477"/>
      <c r="U8" s="477"/>
      <c r="V8" s="477"/>
      <c r="W8" s="477"/>
      <c r="X8" s="477"/>
      <c r="Y8" s="96"/>
      <c r="Z8" s="96"/>
    </row>
    <row r="9" spans="1:26" x14ac:dyDescent="0.2">
      <c r="A9" s="188" t="s">
        <v>49</v>
      </c>
      <c r="B9" s="189">
        <v>88.197382180528422</v>
      </c>
      <c r="C9" s="189">
        <v>80.910967192653857</v>
      </c>
      <c r="D9" s="189">
        <v>86.253229691885906</v>
      </c>
      <c r="E9" s="189">
        <v>81.997978949054811</v>
      </c>
      <c r="F9" s="189">
        <v>85.182950396663216</v>
      </c>
      <c r="G9" s="189">
        <v>81.727221805723872</v>
      </c>
      <c r="H9" s="189">
        <v>82.546074333875126</v>
      </c>
      <c r="I9" s="189">
        <v>78.829786791282103</v>
      </c>
      <c r="J9" s="189">
        <v>80.293334783835064</v>
      </c>
      <c r="K9" s="189">
        <v>81.64104767245324</v>
      </c>
      <c r="L9" s="189">
        <v>80.211684523948819</v>
      </c>
      <c r="M9" s="189">
        <v>83.985373280174997</v>
      </c>
      <c r="N9" s="189">
        <v>80.40554310169145</v>
      </c>
      <c r="O9" s="189">
        <v>77.561565523306953</v>
      </c>
      <c r="P9" s="189">
        <v>81.144588735684252</v>
      </c>
      <c r="Q9" s="189">
        <v>81.715041797650386</v>
      </c>
      <c r="R9" s="96"/>
      <c r="S9" s="477"/>
      <c r="T9" s="477"/>
      <c r="U9" s="477"/>
      <c r="V9" s="477"/>
      <c r="W9" s="477"/>
      <c r="X9" s="477"/>
      <c r="Y9" s="96"/>
      <c r="Z9" s="96"/>
    </row>
    <row r="10" spans="1:26" x14ac:dyDescent="0.2">
      <c r="A10" s="188" t="s">
        <v>50</v>
      </c>
      <c r="B10" s="189">
        <v>94.552689379062755</v>
      </c>
      <c r="C10" s="189">
        <v>79.295001172090124</v>
      </c>
      <c r="D10" s="189">
        <v>94.375918291141645</v>
      </c>
      <c r="E10" s="189">
        <v>81.423162088291051</v>
      </c>
      <c r="F10" s="189">
        <v>94.71746394560067</v>
      </c>
      <c r="G10" s="189">
        <v>78.656169946612977</v>
      </c>
      <c r="H10" s="189">
        <v>93.136114269341377</v>
      </c>
      <c r="I10" s="189">
        <v>80.115466239434568</v>
      </c>
      <c r="J10" s="189">
        <v>94.47696668054509</v>
      </c>
      <c r="K10" s="189">
        <v>81.850937596417069</v>
      </c>
      <c r="L10" s="189">
        <v>93.487568295060569</v>
      </c>
      <c r="M10" s="189">
        <v>78.401305130025506</v>
      </c>
      <c r="N10" s="189">
        <v>91.979084451460153</v>
      </c>
      <c r="O10" s="189">
        <v>83.436009538950714</v>
      </c>
      <c r="P10" s="189">
        <v>94.489760231984036</v>
      </c>
      <c r="Q10" s="189">
        <v>80.369305589517438</v>
      </c>
      <c r="R10" s="96"/>
      <c r="S10" s="477"/>
      <c r="T10" s="477"/>
      <c r="U10" s="477"/>
      <c r="V10" s="477"/>
      <c r="W10" s="477"/>
      <c r="X10" s="477"/>
      <c r="Y10" s="96"/>
      <c r="Z10" s="96"/>
    </row>
    <row r="11" spans="1:26" x14ac:dyDescent="0.2">
      <c r="A11" s="188" t="s">
        <v>51</v>
      </c>
      <c r="B11" s="189">
        <v>95.315621249836113</v>
      </c>
      <c r="C11" s="189">
        <v>78.44688796839074</v>
      </c>
      <c r="D11" s="189">
        <v>94.835429677752032</v>
      </c>
      <c r="E11" s="189">
        <v>77.274600910052428</v>
      </c>
      <c r="F11" s="189">
        <v>93.741423119101682</v>
      </c>
      <c r="G11" s="189">
        <v>79.614750318388801</v>
      </c>
      <c r="H11" s="189">
        <v>93.705500364818334</v>
      </c>
      <c r="I11" s="189">
        <v>76.477460333076536</v>
      </c>
      <c r="J11" s="189">
        <v>94.864192518474823</v>
      </c>
      <c r="K11" s="189">
        <v>79.158418914607211</v>
      </c>
      <c r="L11" s="189">
        <v>91.425019927059608</v>
      </c>
      <c r="M11" s="189">
        <v>78.417348712249819</v>
      </c>
      <c r="N11" s="189">
        <v>93.683060109289613</v>
      </c>
      <c r="O11" s="189">
        <v>77.870113881194214</v>
      </c>
      <c r="P11" s="189">
        <v>94.628309799456815</v>
      </c>
      <c r="Q11" s="189">
        <v>79.683826018106387</v>
      </c>
      <c r="R11" s="96"/>
      <c r="S11" s="477"/>
      <c r="T11" s="477"/>
      <c r="U11" s="477"/>
      <c r="V11" s="477"/>
      <c r="W11" s="477"/>
      <c r="X11" s="477"/>
      <c r="Y11" s="96"/>
      <c r="Z11" s="96"/>
    </row>
    <row r="12" spans="1:26" x14ac:dyDescent="0.2">
      <c r="A12" s="188" t="s">
        <v>52</v>
      </c>
      <c r="B12" s="189">
        <v>94.512406186107555</v>
      </c>
      <c r="C12" s="189">
        <v>73.287846985169296</v>
      </c>
      <c r="D12" s="189">
        <v>96.234768550166152</v>
      </c>
      <c r="E12" s="189">
        <v>77.27978884570696</v>
      </c>
      <c r="F12" s="189">
        <v>94.746170401090609</v>
      </c>
      <c r="G12" s="189">
        <v>81.406312894292228</v>
      </c>
      <c r="H12" s="189">
        <v>93.936638452294403</v>
      </c>
      <c r="I12" s="189">
        <v>74.929227771034476</v>
      </c>
      <c r="J12" s="189">
        <v>93.177951725241442</v>
      </c>
      <c r="K12" s="189">
        <v>74.567635044688103</v>
      </c>
      <c r="L12" s="189">
        <v>92.69168343911663</v>
      </c>
      <c r="M12" s="189">
        <v>78.41288089850849</v>
      </c>
      <c r="N12" s="189">
        <v>93.625933345474408</v>
      </c>
      <c r="O12" s="189">
        <v>76.249667051407272</v>
      </c>
      <c r="P12" s="189">
        <v>93.572056960260809</v>
      </c>
      <c r="Q12" s="189">
        <v>76.491230239636309</v>
      </c>
      <c r="R12" s="96"/>
      <c r="S12" s="477"/>
      <c r="T12" s="477"/>
      <c r="U12" s="477"/>
      <c r="V12" s="477"/>
      <c r="W12" s="477"/>
      <c r="X12" s="477"/>
      <c r="Y12" s="96"/>
      <c r="Z12" s="96"/>
    </row>
    <row r="13" spans="1:26" x14ac:dyDescent="0.2">
      <c r="A13" s="188" t="s">
        <v>53</v>
      </c>
      <c r="B13" s="189">
        <v>92.524952324031318</v>
      </c>
      <c r="C13" s="189">
        <v>75.4202929024285</v>
      </c>
      <c r="D13" s="189">
        <v>92.8172979318947</v>
      </c>
      <c r="E13" s="189">
        <v>75.215990523470595</v>
      </c>
      <c r="F13" s="189">
        <v>93.554284546839568</v>
      </c>
      <c r="G13" s="189">
        <v>74.607172846496667</v>
      </c>
      <c r="H13" s="189">
        <v>91.995744627911236</v>
      </c>
      <c r="I13" s="189">
        <v>77.424397479573798</v>
      </c>
      <c r="J13" s="189">
        <v>90.629923835752436</v>
      </c>
      <c r="K13" s="189">
        <v>79.372072362295782</v>
      </c>
      <c r="L13" s="189">
        <v>92.407912056502809</v>
      </c>
      <c r="M13" s="189">
        <v>77.410844443320428</v>
      </c>
      <c r="N13" s="189">
        <v>92.360892801005974</v>
      </c>
      <c r="O13" s="189">
        <v>79.054680259499534</v>
      </c>
      <c r="P13" s="189">
        <v>93.006448241011356</v>
      </c>
      <c r="Q13" s="189">
        <v>75.962777764676048</v>
      </c>
      <c r="R13" s="96"/>
      <c r="S13" s="477"/>
      <c r="T13" s="477"/>
      <c r="U13" s="477"/>
      <c r="V13" s="477"/>
      <c r="W13" s="477"/>
      <c r="X13" s="477"/>
      <c r="Y13" s="96"/>
      <c r="Z13" s="96"/>
    </row>
    <row r="14" spans="1:26" x14ac:dyDescent="0.2">
      <c r="A14" s="188" t="s">
        <v>54</v>
      </c>
      <c r="B14" s="189">
        <v>89.818444736324366</v>
      </c>
      <c r="C14" s="189">
        <v>73.892804462588998</v>
      </c>
      <c r="D14" s="189">
        <v>92.433249573265044</v>
      </c>
      <c r="E14" s="189">
        <v>73.088032491908777</v>
      </c>
      <c r="F14" s="189">
        <v>92.123004019737692</v>
      </c>
      <c r="G14" s="189">
        <v>76.028684276396021</v>
      </c>
      <c r="H14" s="189">
        <v>92.401762907658608</v>
      </c>
      <c r="I14" s="189">
        <v>71.641330986548141</v>
      </c>
      <c r="J14" s="189">
        <v>89.703361005417307</v>
      </c>
      <c r="K14" s="189">
        <v>74.193836000195873</v>
      </c>
      <c r="L14" s="189">
        <v>90.469872988873902</v>
      </c>
      <c r="M14" s="189">
        <v>75.729602583090596</v>
      </c>
      <c r="N14" s="189">
        <v>89.389844972265678</v>
      </c>
      <c r="O14" s="189">
        <v>76.262933657942796</v>
      </c>
      <c r="P14" s="189">
        <v>90.929393813205991</v>
      </c>
      <c r="Q14" s="189">
        <v>74.842819551237298</v>
      </c>
      <c r="R14" s="96"/>
      <c r="S14" s="477"/>
      <c r="T14" s="477"/>
      <c r="U14" s="477"/>
      <c r="V14" s="477"/>
      <c r="W14" s="477"/>
      <c r="X14" s="477"/>
      <c r="Y14" s="96"/>
      <c r="Z14" s="96"/>
    </row>
    <row r="15" spans="1:26" x14ac:dyDescent="0.2">
      <c r="A15" s="188" t="s">
        <v>55</v>
      </c>
      <c r="B15" s="189">
        <v>87.119110763750271</v>
      </c>
      <c r="C15" s="189">
        <v>64.012734334296724</v>
      </c>
      <c r="D15" s="189">
        <v>85.467772221493988</v>
      </c>
      <c r="E15" s="189">
        <v>60.767062448226717</v>
      </c>
      <c r="F15" s="189">
        <v>84.619558013822598</v>
      </c>
      <c r="G15" s="189">
        <v>66.074757674262486</v>
      </c>
      <c r="H15" s="189">
        <v>83.407338270939562</v>
      </c>
      <c r="I15" s="189">
        <v>65.892497552511259</v>
      </c>
      <c r="J15" s="189">
        <v>84.710773088004458</v>
      </c>
      <c r="K15" s="189">
        <v>65.264437179389716</v>
      </c>
      <c r="L15" s="189">
        <v>84.808705700218013</v>
      </c>
      <c r="M15" s="189">
        <v>66.553669070867798</v>
      </c>
      <c r="N15" s="189">
        <v>86.219174469207445</v>
      </c>
      <c r="O15" s="189">
        <v>70.963172804532576</v>
      </c>
      <c r="P15" s="189">
        <v>86.026569058408171</v>
      </c>
      <c r="Q15" s="189">
        <v>69.462408145457999</v>
      </c>
      <c r="R15" s="96"/>
      <c r="S15" s="477"/>
      <c r="T15" s="477"/>
      <c r="U15" s="477"/>
      <c r="V15" s="477"/>
      <c r="W15" s="477"/>
      <c r="X15" s="477"/>
      <c r="Y15" s="96"/>
      <c r="Z15" s="96"/>
    </row>
    <row r="16" spans="1:26" x14ac:dyDescent="0.2">
      <c r="A16" s="188" t="s">
        <v>56</v>
      </c>
      <c r="B16" s="189">
        <v>59.435891192233001</v>
      </c>
      <c r="C16" s="189">
        <v>34.617542186913873</v>
      </c>
      <c r="D16" s="189">
        <v>58.41775747420018</v>
      </c>
      <c r="E16" s="189">
        <v>38.389627147426388</v>
      </c>
      <c r="F16" s="189">
        <v>59.66568332817387</v>
      </c>
      <c r="G16" s="189">
        <v>35.664661109647469</v>
      </c>
      <c r="H16" s="189">
        <v>54.809979902429497</v>
      </c>
      <c r="I16" s="189">
        <v>35.431385878803063</v>
      </c>
      <c r="J16" s="189">
        <v>61.011053470175639</v>
      </c>
      <c r="K16" s="189">
        <v>37.247052411631607</v>
      </c>
      <c r="L16" s="189">
        <v>60.6004740942209</v>
      </c>
      <c r="M16" s="189">
        <v>39.763240055086982</v>
      </c>
      <c r="N16" s="189">
        <v>59.362477231329692</v>
      </c>
      <c r="O16" s="189">
        <v>40.3777437468096</v>
      </c>
      <c r="P16" s="189">
        <v>62.587544522397089</v>
      </c>
      <c r="Q16" s="189">
        <v>43.733469961975644</v>
      </c>
      <c r="R16" s="96"/>
      <c r="S16" s="477"/>
      <c r="T16" s="477"/>
      <c r="U16" s="477"/>
      <c r="V16" s="477"/>
      <c r="W16" s="477"/>
      <c r="X16" s="477"/>
      <c r="Y16" s="96"/>
      <c r="Z16" s="96"/>
    </row>
    <row r="17" spans="1:26" x14ac:dyDescent="0.2">
      <c r="A17" s="188" t="s">
        <v>57</v>
      </c>
      <c r="B17" s="189">
        <v>17.483812055940991</v>
      </c>
      <c r="C17" s="189">
        <v>9.5385451493903286</v>
      </c>
      <c r="D17" s="189">
        <v>17.284066323713294</v>
      </c>
      <c r="E17" s="189">
        <v>9.0899741665226994</v>
      </c>
      <c r="F17" s="189">
        <v>17.528993249576118</v>
      </c>
      <c r="G17" s="189">
        <v>6.7149654980889473</v>
      </c>
      <c r="H17" s="189">
        <v>16.841873079559569</v>
      </c>
      <c r="I17" s="189">
        <v>7.1617646230466292</v>
      </c>
      <c r="J17" s="189">
        <v>16.866843595631259</v>
      </c>
      <c r="K17" s="189">
        <v>7.7906623048844299</v>
      </c>
      <c r="L17" s="189">
        <v>16.838874791936259</v>
      </c>
      <c r="M17" s="189">
        <v>9.9318302287988995</v>
      </c>
      <c r="N17" s="189">
        <v>17.575757575757574</v>
      </c>
      <c r="O17" s="189">
        <v>7.0624048706240492</v>
      </c>
      <c r="P17" s="189">
        <v>15.912720022178831</v>
      </c>
      <c r="Q17" s="189">
        <v>11.040205087907182</v>
      </c>
      <c r="R17" s="96"/>
      <c r="S17" s="477"/>
      <c r="T17" s="477"/>
      <c r="U17" s="477"/>
      <c r="V17" s="477"/>
      <c r="W17" s="477"/>
      <c r="X17" s="477"/>
      <c r="Y17" s="96"/>
      <c r="Z17" s="96"/>
    </row>
    <row r="18" spans="1:26" x14ac:dyDescent="0.2">
      <c r="A18" s="188" t="s">
        <v>58</v>
      </c>
      <c r="B18" s="189">
        <v>13.008607372741135</v>
      </c>
      <c r="C18" s="189">
        <v>3.7922417037949545</v>
      </c>
      <c r="D18" s="189">
        <v>12.155353037434621</v>
      </c>
      <c r="E18" s="189">
        <v>4.8309127356120278</v>
      </c>
      <c r="F18" s="189">
        <v>11.994116774816357</v>
      </c>
      <c r="G18" s="189">
        <v>3.9992784410501301</v>
      </c>
      <c r="H18" s="189">
        <v>10.171225893820827</v>
      </c>
      <c r="I18" s="189">
        <v>4.3070666693717197</v>
      </c>
      <c r="J18" s="189">
        <v>12.461453438562199</v>
      </c>
      <c r="K18" s="189">
        <v>3.1917700279686656</v>
      </c>
      <c r="L18" s="189">
        <v>14.033699683243295</v>
      </c>
      <c r="M18" s="189">
        <v>3.1563824766292594</v>
      </c>
      <c r="N18" s="189">
        <v>10.823311748381128</v>
      </c>
      <c r="O18" s="189">
        <v>2.8878998033329886</v>
      </c>
      <c r="P18" s="189">
        <v>10.054195430907447</v>
      </c>
      <c r="Q18" s="189">
        <v>4.3457869135195732</v>
      </c>
      <c r="R18" s="96"/>
      <c r="S18" s="477"/>
      <c r="T18" s="477"/>
      <c r="U18" s="477"/>
      <c r="V18" s="477"/>
      <c r="W18" s="477"/>
      <c r="X18" s="477"/>
      <c r="Y18" s="96"/>
      <c r="Z18" s="96"/>
    </row>
    <row r="19" spans="1:26" x14ac:dyDescent="0.2">
      <c r="A19" s="403" t="s">
        <v>298</v>
      </c>
      <c r="B19" s="404">
        <v>5.0365375111765163</v>
      </c>
      <c r="C19" s="404">
        <v>1.405635525916076</v>
      </c>
      <c r="D19" s="404">
        <v>4.297094771004156</v>
      </c>
      <c r="E19" s="404">
        <v>1.291837059150609</v>
      </c>
      <c r="F19" s="404">
        <v>6.5603101358999325</v>
      </c>
      <c r="G19" s="404">
        <v>1.4232640476110152</v>
      </c>
      <c r="H19" s="404">
        <v>5.6963909636733501</v>
      </c>
      <c r="I19" s="404">
        <v>1.5434548036369742</v>
      </c>
      <c r="J19" s="404">
        <v>5.9821175389350625</v>
      </c>
      <c r="K19" s="404">
        <v>1.3583540127928841</v>
      </c>
      <c r="L19" s="404">
        <v>4.9559702725265948</v>
      </c>
      <c r="M19" s="404">
        <v>1.3403674445196669</v>
      </c>
      <c r="N19" s="404">
        <v>5.4440245630609354</v>
      </c>
      <c r="O19" s="404">
        <v>1.5592993603946323</v>
      </c>
      <c r="P19" s="404">
        <v>5.1481131633061405</v>
      </c>
      <c r="Q19" s="404">
        <v>1.152109100595643</v>
      </c>
      <c r="R19" s="96"/>
      <c r="S19" s="477"/>
      <c r="T19" s="477"/>
      <c r="U19" s="477"/>
      <c r="V19" s="477"/>
      <c r="W19" s="477"/>
      <c r="X19" s="477"/>
      <c r="Y19" s="96"/>
      <c r="Z19" s="96"/>
    </row>
    <row r="20" spans="1:26" s="173" customFormat="1" x14ac:dyDescent="0.2">
      <c r="A20" s="45"/>
      <c r="B20" s="49"/>
      <c r="C20" s="49"/>
      <c r="D20" s="49"/>
      <c r="E20" s="49"/>
      <c r="F20" s="49"/>
      <c r="G20" s="49"/>
      <c r="H20" s="49"/>
      <c r="I20" s="49"/>
      <c r="J20" s="49"/>
      <c r="K20" s="49"/>
      <c r="L20" s="49"/>
      <c r="M20" s="49"/>
      <c r="N20" s="49"/>
      <c r="O20" s="49"/>
      <c r="P20" s="96"/>
      <c r="Q20" s="477"/>
    </row>
    <row r="21" spans="1:26" ht="24" customHeight="1" x14ac:dyDescent="0.2">
      <c r="A21" s="802" t="s">
        <v>519</v>
      </c>
      <c r="B21" s="802"/>
      <c r="C21" s="802"/>
      <c r="D21" s="802"/>
      <c r="E21" s="802"/>
      <c r="F21" s="802"/>
      <c r="G21" s="802"/>
      <c r="H21" s="802"/>
      <c r="I21" s="802"/>
      <c r="J21" s="802"/>
      <c r="K21" s="802"/>
      <c r="L21" s="35"/>
      <c r="M21" s="35"/>
      <c r="Q21" s="477"/>
      <c r="R21" s="477"/>
      <c r="S21" s="477"/>
      <c r="T21" s="477"/>
      <c r="U21" s="477"/>
      <c r="V21" s="477"/>
      <c r="W21" s="477"/>
      <c r="X21" s="477"/>
    </row>
    <row r="22" spans="1:26" x14ac:dyDescent="0.2">
      <c r="A22" s="35" t="s">
        <v>66</v>
      </c>
    </row>
    <row r="49" spans="1:13" ht="25.5" customHeight="1" x14ac:dyDescent="0.2">
      <c r="A49" s="802" t="s">
        <v>519</v>
      </c>
      <c r="B49" s="802"/>
      <c r="C49" s="802"/>
      <c r="D49" s="802"/>
      <c r="E49" s="802"/>
      <c r="F49" s="802"/>
      <c r="G49" s="802"/>
      <c r="H49" s="802"/>
      <c r="I49" s="802"/>
      <c r="J49" s="802"/>
      <c r="K49" s="802"/>
      <c r="L49" s="35"/>
      <c r="M49" s="35"/>
    </row>
    <row r="51" spans="1:13" ht="15" x14ac:dyDescent="0.25">
      <c r="A51" s="255" t="s">
        <v>459</v>
      </c>
    </row>
  </sheetData>
  <mergeCells count="11">
    <mergeCell ref="P3:Q3"/>
    <mergeCell ref="N3:O3"/>
    <mergeCell ref="L3:M3"/>
    <mergeCell ref="A1:G1"/>
    <mergeCell ref="H3:I3"/>
    <mergeCell ref="A49:K49"/>
    <mergeCell ref="A21:K21"/>
    <mergeCell ref="J3:K3"/>
    <mergeCell ref="B3:C3"/>
    <mergeCell ref="D3:E3"/>
    <mergeCell ref="F3:G3"/>
  </mergeCells>
  <hyperlinks>
    <hyperlink ref="A51" location="Indice!A1" display="&lt; Torna all'indice"/>
  </hyperlinks>
  <pageMargins left="0.7" right="0.7" top="0.75" bottom="0.75" header="0.3" footer="0.3"/>
  <pageSetup paperSize="9" scale="8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zoomScaleNormal="100" workbookViewId="0"/>
  </sheetViews>
  <sheetFormatPr defaultColWidth="9.140625" defaultRowHeight="15" x14ac:dyDescent="0.25"/>
  <cols>
    <col min="1" max="1" width="29.5703125" style="272" customWidth="1"/>
    <col min="2" max="7" width="10.5703125" style="272" customWidth="1"/>
    <col min="8" max="16384" width="9.140625" style="272"/>
  </cols>
  <sheetData>
    <row r="1" spans="1:25" x14ac:dyDescent="0.25">
      <c r="A1" s="325" t="s">
        <v>653</v>
      </c>
    </row>
    <row r="4" spans="1:25" x14ac:dyDescent="0.25">
      <c r="A4" s="559"/>
      <c r="B4" s="804">
        <v>2018</v>
      </c>
      <c r="C4" s="807"/>
      <c r="D4" s="804">
        <v>2019</v>
      </c>
      <c r="E4" s="807"/>
      <c r="F4" s="804">
        <v>2020</v>
      </c>
      <c r="G4" s="805"/>
      <c r="H4" s="804">
        <v>2021</v>
      </c>
      <c r="I4" s="805"/>
      <c r="J4" s="804">
        <v>2022</v>
      </c>
      <c r="K4" s="805"/>
      <c r="L4" s="804">
        <v>2023</v>
      </c>
      <c r="M4" s="805"/>
    </row>
    <row r="5" spans="1:25" x14ac:dyDescent="0.25">
      <c r="A5" s="396"/>
      <c r="B5" s="352" t="s">
        <v>0</v>
      </c>
      <c r="C5" s="352" t="s">
        <v>1</v>
      </c>
      <c r="D5" s="352" t="s">
        <v>0</v>
      </c>
      <c r="E5" s="352" t="s">
        <v>1</v>
      </c>
      <c r="F5" s="352" t="s">
        <v>0</v>
      </c>
      <c r="G5" s="353" t="s">
        <v>1</v>
      </c>
      <c r="H5" s="352" t="s">
        <v>0</v>
      </c>
      <c r="I5" s="353" t="s">
        <v>1</v>
      </c>
      <c r="J5" s="352" t="s">
        <v>0</v>
      </c>
      <c r="K5" s="353" t="s">
        <v>1</v>
      </c>
      <c r="L5" s="352" t="s">
        <v>0</v>
      </c>
      <c r="M5" s="353" t="s">
        <v>1</v>
      </c>
    </row>
    <row r="6" spans="1:25" x14ac:dyDescent="0.25">
      <c r="A6" s="806"/>
      <c r="B6" s="806"/>
      <c r="C6" s="806"/>
      <c r="D6" s="806"/>
      <c r="E6" s="806"/>
      <c r="F6" s="806"/>
      <c r="G6" s="806"/>
      <c r="H6" s="806"/>
      <c r="I6" s="806"/>
      <c r="J6" s="806"/>
      <c r="K6" s="806"/>
      <c r="U6" s="400"/>
      <c r="W6" s="400"/>
      <c r="Y6" s="400"/>
    </row>
    <row r="7" spans="1:25" x14ac:dyDescent="0.25">
      <c r="A7" s="550" t="s">
        <v>41</v>
      </c>
      <c r="B7" s="555">
        <v>100</v>
      </c>
      <c r="C7" s="555">
        <v>100</v>
      </c>
      <c r="D7" s="555">
        <v>100</v>
      </c>
      <c r="E7" s="555">
        <v>100</v>
      </c>
      <c r="F7" s="555">
        <v>100</v>
      </c>
      <c r="G7" s="555">
        <v>100</v>
      </c>
      <c r="H7" s="555">
        <f>SUM(H8:H10)</f>
        <v>100.00000011044855</v>
      </c>
      <c r="I7" s="555">
        <f>SUM(I8:I10)</f>
        <v>100</v>
      </c>
      <c r="J7" s="555">
        <v>100</v>
      </c>
      <c r="K7" s="555">
        <v>100</v>
      </c>
      <c r="L7" s="555">
        <f>SUM(L8:L10)</f>
        <v>100</v>
      </c>
      <c r="M7" s="555">
        <f>SUM(M8:M10)</f>
        <v>100</v>
      </c>
    </row>
    <row r="8" spans="1:25" x14ac:dyDescent="0.25">
      <c r="A8" s="550" t="s">
        <v>492</v>
      </c>
      <c r="B8" s="555">
        <v>82.916814755022003</v>
      </c>
      <c r="C8" s="555">
        <v>44.281300731032204</v>
      </c>
      <c r="D8" s="555">
        <v>83.088827767090507</v>
      </c>
      <c r="E8" s="555">
        <v>42.124078026549597</v>
      </c>
      <c r="F8" s="555">
        <v>82.808732349938097</v>
      </c>
      <c r="G8" s="555">
        <v>43.370873001924799</v>
      </c>
      <c r="H8" s="555">
        <v>82.224145543910623</v>
      </c>
      <c r="I8" s="555">
        <v>46.112667546267815</v>
      </c>
      <c r="J8" s="555">
        <v>82.796638812162755</v>
      </c>
      <c r="K8" s="555">
        <v>43.949858943535723</v>
      </c>
      <c r="L8" s="555">
        <v>81.25325483980528</v>
      </c>
      <c r="M8" s="555">
        <v>42.273102310231025</v>
      </c>
    </row>
    <row r="9" spans="1:25" x14ac:dyDescent="0.25">
      <c r="A9" s="550" t="s">
        <v>183</v>
      </c>
      <c r="B9" s="555">
        <v>10.8996894700313</v>
      </c>
      <c r="C9" s="555">
        <v>34.007768869826201</v>
      </c>
      <c r="D9" s="555">
        <v>10.6240716140997</v>
      </c>
      <c r="E9" s="555">
        <v>36.571873081619202</v>
      </c>
      <c r="F9" s="555">
        <v>11.246438843531401</v>
      </c>
      <c r="G9" s="555">
        <v>36.489599777586903</v>
      </c>
      <c r="H9" s="555">
        <v>11.931316956233621</v>
      </c>
      <c r="I9" s="555">
        <v>32.997668023728302</v>
      </c>
      <c r="J9" s="555">
        <v>10.525273009102246</v>
      </c>
      <c r="K9" s="555">
        <v>35.708826104479066</v>
      </c>
      <c r="L9" s="555">
        <v>11.227216121363071</v>
      </c>
      <c r="M9" s="555">
        <v>36.487898789878983</v>
      </c>
    </row>
    <row r="10" spans="1:25" x14ac:dyDescent="0.25">
      <c r="A10" s="550" t="s">
        <v>493</v>
      </c>
      <c r="B10" s="555">
        <v>6.1834957749466897</v>
      </c>
      <c r="C10" s="555">
        <v>21.710930399141599</v>
      </c>
      <c r="D10" s="555">
        <v>6.28710061880982</v>
      </c>
      <c r="E10" s="555">
        <v>21.304048891831201</v>
      </c>
      <c r="F10" s="555">
        <v>5.9448288065305297</v>
      </c>
      <c r="G10" s="555">
        <v>20.139527220488201</v>
      </c>
      <c r="H10" s="560">
        <v>5.8445376103043092</v>
      </c>
      <c r="I10" s="560">
        <v>20.889664430003883</v>
      </c>
      <c r="J10" s="560">
        <v>6.6780881787350088</v>
      </c>
      <c r="K10" s="560">
        <v>20.341314951985211</v>
      </c>
      <c r="L10" s="560">
        <v>7.5195290388316547</v>
      </c>
      <c r="M10" s="560">
        <v>21.238998899889989</v>
      </c>
    </row>
    <row r="11" spans="1:25" x14ac:dyDescent="0.25">
      <c r="A11" s="551"/>
      <c r="B11" s="558"/>
      <c r="C11" s="558"/>
      <c r="D11" s="558"/>
      <c r="E11" s="558"/>
      <c r="F11" s="558"/>
      <c r="G11" s="558"/>
    </row>
    <row r="12" spans="1:25" x14ac:dyDescent="0.25">
      <c r="A12" s="331" t="s">
        <v>654</v>
      </c>
    </row>
    <row r="13" spans="1:25" x14ac:dyDescent="0.25">
      <c r="A13" s="272" t="s">
        <v>68</v>
      </c>
    </row>
    <row r="14" spans="1:25" x14ac:dyDescent="0.25">
      <c r="X14" s="684"/>
      <c r="Y14" s="684"/>
    </row>
    <row r="15" spans="1:25" x14ac:dyDescent="0.25">
      <c r="X15" s="684"/>
      <c r="Y15" s="684"/>
    </row>
    <row r="16" spans="1:25" x14ac:dyDescent="0.25">
      <c r="A16" s="325" t="s">
        <v>653</v>
      </c>
      <c r="X16" s="684"/>
      <c r="Y16" s="684"/>
    </row>
    <row r="17" spans="21:25" x14ac:dyDescent="0.25">
      <c r="X17" s="684"/>
      <c r="Y17" s="684"/>
    </row>
    <row r="25" spans="21:25" x14ac:dyDescent="0.25">
      <c r="U25" s="400"/>
      <c r="W25" s="400"/>
      <c r="Y25" s="400"/>
    </row>
    <row r="33" spans="1:25" x14ac:dyDescent="0.25">
      <c r="X33" s="684"/>
      <c r="Y33" s="684"/>
    </row>
    <row r="34" spans="1:25" x14ac:dyDescent="0.25">
      <c r="X34" s="684"/>
      <c r="Y34" s="684"/>
    </row>
    <row r="35" spans="1:25" x14ac:dyDescent="0.25">
      <c r="X35" s="684"/>
      <c r="Y35" s="684"/>
    </row>
    <row r="36" spans="1:25" x14ac:dyDescent="0.25">
      <c r="X36" s="684"/>
      <c r="Y36" s="684"/>
    </row>
    <row r="45" spans="1:25" x14ac:dyDescent="0.25">
      <c r="A45" s="331" t="s">
        <v>654</v>
      </c>
    </row>
    <row r="46" spans="1:25" x14ac:dyDescent="0.25">
      <c r="A46" s="272" t="s">
        <v>68</v>
      </c>
    </row>
    <row r="48" spans="1:25" x14ac:dyDescent="0.25">
      <c r="A48" s="274" t="s">
        <v>459</v>
      </c>
    </row>
  </sheetData>
  <mergeCells count="7">
    <mergeCell ref="L4:M4"/>
    <mergeCell ref="A6:K6"/>
    <mergeCell ref="B4:C4"/>
    <mergeCell ref="D4:E4"/>
    <mergeCell ref="F4:G4"/>
    <mergeCell ref="H4:I4"/>
    <mergeCell ref="J4:K4"/>
  </mergeCells>
  <hyperlinks>
    <hyperlink ref="A48" location="Indice!A1" display="&lt; Torna all'indice"/>
  </hyperlinks>
  <pageMargins left="0.7" right="0.7" top="0.75" bottom="0.75" header="0.3" footer="0.3"/>
  <pageSetup paperSize="9" scale="69"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pageSetUpPr fitToPage="1"/>
  </sheetPr>
  <dimension ref="A1:J51"/>
  <sheetViews>
    <sheetView zoomScaleNormal="100" workbookViewId="0"/>
  </sheetViews>
  <sheetFormatPr defaultColWidth="9.140625" defaultRowHeight="15" x14ac:dyDescent="0.25"/>
  <cols>
    <col min="1" max="1" width="39.5703125" style="272" customWidth="1"/>
    <col min="2" max="3" width="10.5703125" style="272" customWidth="1"/>
    <col min="4" max="7" width="9.140625" style="272"/>
    <col min="8" max="8" width="16.85546875" style="272" bestFit="1" customWidth="1"/>
    <col min="9" max="9" width="16.42578125" style="272" bestFit="1" customWidth="1"/>
    <col min="10" max="23" width="9.140625" style="272"/>
    <col min="24" max="24" width="17.7109375" style="272" bestFit="1" customWidth="1"/>
    <col min="25" max="25" width="16.42578125" style="272" bestFit="1" customWidth="1"/>
    <col min="26" max="16384" width="9.140625" style="272"/>
  </cols>
  <sheetData>
    <row r="1" spans="1:10" x14ac:dyDescent="0.25">
      <c r="A1" s="325" t="s">
        <v>703</v>
      </c>
    </row>
    <row r="4" spans="1:10" s="363" customFormat="1" x14ac:dyDescent="0.25">
      <c r="A4" s="410"/>
      <c r="B4" s="411" t="s">
        <v>0</v>
      </c>
      <c r="C4" s="411" t="s">
        <v>1</v>
      </c>
    </row>
    <row r="5" spans="1:10" s="363" customFormat="1" x14ac:dyDescent="0.25">
      <c r="A5" s="409"/>
      <c r="B5" s="408"/>
      <c r="C5" s="408"/>
    </row>
    <row r="6" spans="1:10" x14ac:dyDescent="0.25">
      <c r="A6" s="284" t="s">
        <v>494</v>
      </c>
      <c r="B6" s="286">
        <v>12.062925507303854</v>
      </c>
      <c r="C6" s="286">
        <v>4.0500586226232347</v>
      </c>
      <c r="H6" s="684"/>
      <c r="I6" s="684"/>
      <c r="J6" s="685"/>
    </row>
    <row r="7" spans="1:10" x14ac:dyDescent="0.25">
      <c r="A7" s="284" t="s">
        <v>495</v>
      </c>
      <c r="B7" s="286">
        <v>8.685306365258775</v>
      </c>
      <c r="C7" s="286">
        <v>3.0993526023347098</v>
      </c>
      <c r="H7" s="684"/>
      <c r="I7" s="684"/>
      <c r="J7" s="685"/>
    </row>
    <row r="8" spans="1:10" x14ac:dyDescent="0.25">
      <c r="A8" s="284" t="s">
        <v>467</v>
      </c>
      <c r="B8" s="286">
        <v>19.175094189966291</v>
      </c>
      <c r="C8" s="285">
        <v>15.359127287556712</v>
      </c>
      <c r="H8" s="684"/>
      <c r="I8" s="684"/>
      <c r="J8" s="685"/>
    </row>
    <row r="9" spans="1:10" x14ac:dyDescent="0.25">
      <c r="A9" s="284" t="s">
        <v>496</v>
      </c>
      <c r="B9" s="286">
        <v>16.894705532421177</v>
      </c>
      <c r="C9" s="285">
        <v>19.661518071060815</v>
      </c>
      <c r="H9" s="684"/>
      <c r="I9" s="684"/>
      <c r="J9" s="685"/>
    </row>
    <row r="10" spans="1:10" x14ac:dyDescent="0.25">
      <c r="A10" s="284" t="s">
        <v>466</v>
      </c>
      <c r="B10" s="686">
        <v>2.5910503007469101</v>
      </c>
      <c r="C10" s="285">
        <v>25.875516133965437</v>
      </c>
      <c r="H10" s="684"/>
      <c r="I10" s="684"/>
      <c r="J10" s="685"/>
    </row>
    <row r="11" spans="1:10" x14ac:dyDescent="0.25">
      <c r="A11" s="284" t="s">
        <v>469</v>
      </c>
      <c r="B11" s="286">
        <v>8.5134509881684188</v>
      </c>
      <c r="C11" s="286">
        <v>4.5037467502676254</v>
      </c>
      <c r="H11" s="684"/>
      <c r="I11" s="684"/>
      <c r="J11" s="685"/>
    </row>
    <row r="12" spans="1:10" x14ac:dyDescent="0.25">
      <c r="A12" s="284" t="s">
        <v>497</v>
      </c>
      <c r="B12" s="286">
        <v>29.916055258113555</v>
      </c>
      <c r="C12" s="285">
        <v>14.892695111382984</v>
      </c>
      <c r="H12" s="684"/>
      <c r="I12" s="684"/>
      <c r="J12" s="685"/>
    </row>
    <row r="13" spans="1:10" x14ac:dyDescent="0.25">
      <c r="A13" s="284" t="s">
        <v>468</v>
      </c>
      <c r="B13" s="686" t="s">
        <v>63</v>
      </c>
      <c r="C13" s="686">
        <v>8.1638374878931543</v>
      </c>
      <c r="H13" s="684"/>
      <c r="I13" s="684"/>
      <c r="J13" s="685"/>
    </row>
    <row r="14" spans="1:10" x14ac:dyDescent="0.25">
      <c r="A14" s="284" t="s">
        <v>498</v>
      </c>
      <c r="B14" s="686" t="s">
        <v>63</v>
      </c>
      <c r="C14" s="686">
        <v>1.6465310699903146</v>
      </c>
      <c r="H14" s="684"/>
      <c r="I14" s="684"/>
      <c r="J14" s="685"/>
    </row>
    <row r="15" spans="1:10" x14ac:dyDescent="0.25">
      <c r="A15" s="284" t="s">
        <v>499</v>
      </c>
      <c r="B15" s="686" t="s">
        <v>63</v>
      </c>
      <c r="C15" s="286">
        <v>2.7476168629250139</v>
      </c>
      <c r="H15" s="684"/>
      <c r="I15" s="684"/>
      <c r="J15" s="685"/>
    </row>
    <row r="16" spans="1:10" x14ac:dyDescent="0.25">
      <c r="A16" s="284"/>
      <c r="B16" s="285"/>
      <c r="C16" s="285"/>
    </row>
    <row r="17" spans="1:1" x14ac:dyDescent="0.25">
      <c r="A17" s="272" t="s">
        <v>68</v>
      </c>
    </row>
    <row r="20" spans="1:1" x14ac:dyDescent="0.25">
      <c r="A20" s="325" t="s">
        <v>655</v>
      </c>
    </row>
    <row r="21" spans="1:1" x14ac:dyDescent="0.25">
      <c r="A21" s="325" t="s">
        <v>704</v>
      </c>
    </row>
    <row r="49" spans="1:1" x14ac:dyDescent="0.25">
      <c r="A49" s="272" t="s">
        <v>68</v>
      </c>
    </row>
    <row r="51" spans="1:1" x14ac:dyDescent="0.25">
      <c r="A51" s="274" t="s">
        <v>459</v>
      </c>
    </row>
  </sheetData>
  <hyperlinks>
    <hyperlink ref="A51" location="Indice!A1" display="&lt; Torna all'indice"/>
  </hyperlinks>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B43"/>
  <sheetViews>
    <sheetView zoomScaleNormal="100" workbookViewId="0"/>
  </sheetViews>
  <sheetFormatPr defaultColWidth="9.140625" defaultRowHeight="15" x14ac:dyDescent="0.25"/>
  <cols>
    <col min="1" max="1" width="90.7109375" style="287" bestFit="1" customWidth="1"/>
    <col min="2" max="2" width="6.140625" style="287" customWidth="1"/>
    <col min="3" max="16384" width="9.140625" style="287"/>
  </cols>
  <sheetData>
    <row r="1" spans="1:2" x14ac:dyDescent="0.25">
      <c r="A1" s="511" t="s">
        <v>706</v>
      </c>
      <c r="B1"/>
    </row>
    <row r="2" spans="1:2" x14ac:dyDescent="0.25">
      <c r="A2" s="276"/>
      <c r="B2" s="276"/>
    </row>
    <row r="3" spans="1:2" x14ac:dyDescent="0.25">
      <c r="A3" s="415"/>
      <c r="B3" s="416" t="s">
        <v>520</v>
      </c>
    </row>
    <row r="4" spans="1:2" x14ac:dyDescent="0.25">
      <c r="A4" s="276"/>
      <c r="B4" s="276"/>
    </row>
    <row r="5" spans="1:2" x14ac:dyDescent="0.25">
      <c r="A5" s="417" t="s">
        <v>656</v>
      </c>
      <c r="B5" s="414">
        <v>78.097613475237878</v>
      </c>
    </row>
    <row r="6" spans="1:2" x14ac:dyDescent="0.25">
      <c r="A6" s="417" t="s">
        <v>657</v>
      </c>
      <c r="B6" s="414"/>
    </row>
    <row r="7" spans="1:2" x14ac:dyDescent="0.25">
      <c r="A7" s="412" t="s">
        <v>500</v>
      </c>
      <c r="B7" s="414">
        <v>15.163913422279926</v>
      </c>
    </row>
    <row r="8" spans="1:2" x14ac:dyDescent="0.25">
      <c r="A8" s="412" t="s">
        <v>501</v>
      </c>
      <c r="B8" s="414">
        <v>6.7384731024821916</v>
      </c>
    </row>
    <row r="9" spans="1:2" x14ac:dyDescent="0.25">
      <c r="A9" s="412"/>
      <c r="B9" s="413"/>
    </row>
    <row r="10" spans="1:2" ht="45" x14ac:dyDescent="0.25">
      <c r="A10" s="687" t="s">
        <v>705</v>
      </c>
    </row>
    <row r="12" spans="1:2" x14ac:dyDescent="0.25">
      <c r="A12" s="287" t="s">
        <v>68</v>
      </c>
    </row>
    <row r="15" spans="1:2" x14ac:dyDescent="0.25">
      <c r="A15" s="511" t="s">
        <v>706</v>
      </c>
    </row>
    <row r="40" spans="1:1" x14ac:dyDescent="0.25">
      <c r="A40" s="287" t="s">
        <v>68</v>
      </c>
    </row>
    <row r="41" spans="1:1" ht="45" x14ac:dyDescent="0.25">
      <c r="A41" s="687" t="s">
        <v>705</v>
      </c>
    </row>
    <row r="43" spans="1:1" x14ac:dyDescent="0.25">
      <c r="A43" s="274" t="s">
        <v>459</v>
      </c>
    </row>
  </sheetData>
  <hyperlinks>
    <hyperlink ref="A43" location="Indice!A1" display="&lt; Torna all'indice"/>
  </hyperlinks>
  <pageMargins left="0.7" right="0.7" top="0.75" bottom="0.75" header="0.3" footer="0.3"/>
  <pageSetup paperSize="9" scale="92"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A1:Q43"/>
  <sheetViews>
    <sheetView showGridLines="0" zoomScaleNormal="100" workbookViewId="0">
      <selection sqref="A1:E1"/>
    </sheetView>
  </sheetViews>
  <sheetFormatPr defaultColWidth="9.140625" defaultRowHeight="12" x14ac:dyDescent="0.2"/>
  <cols>
    <col min="1" max="1" width="20.42578125" style="35" customWidth="1"/>
    <col min="2" max="5" width="15.42578125" style="35" customWidth="1"/>
    <col min="6" max="16384" width="9.140625" style="35"/>
  </cols>
  <sheetData>
    <row r="1" spans="1:15" x14ac:dyDescent="0.2">
      <c r="A1" s="763" t="s">
        <v>658</v>
      </c>
      <c r="B1" s="763"/>
      <c r="C1" s="763"/>
      <c r="D1" s="763"/>
      <c r="E1" s="763"/>
    </row>
    <row r="2" spans="1:15" x14ac:dyDescent="0.2">
      <c r="I2" s="477"/>
      <c r="J2" s="477"/>
      <c r="K2" s="477"/>
      <c r="L2" s="477"/>
      <c r="M2" s="477"/>
      <c r="N2" s="477"/>
      <c r="O2" s="477"/>
    </row>
    <row r="3" spans="1:15" s="45" customFormat="1" ht="15" x14ac:dyDescent="0.25">
      <c r="A3" s="366"/>
      <c r="B3" s="808" t="s">
        <v>0</v>
      </c>
      <c r="C3" s="809"/>
      <c r="D3" s="808" t="s">
        <v>1</v>
      </c>
      <c r="E3" s="810"/>
    </row>
    <row r="4" spans="1:15" s="173" customFormat="1" x14ac:dyDescent="0.2">
      <c r="A4" s="192"/>
      <c r="B4" s="192"/>
      <c r="C4" s="192"/>
      <c r="D4" s="192"/>
      <c r="E4" s="192"/>
      <c r="F4" s="192"/>
      <c r="I4" s="477"/>
      <c r="J4" s="477"/>
      <c r="K4" s="477"/>
      <c r="L4" s="477"/>
      <c r="M4" s="477"/>
      <c r="N4" s="477"/>
      <c r="O4" s="477"/>
    </row>
    <row r="5" spans="1:15" s="173" customFormat="1" x14ac:dyDescent="0.2">
      <c r="A5" s="406"/>
      <c r="B5" s="407" t="s">
        <v>520</v>
      </c>
      <c r="C5" s="407" t="s">
        <v>62</v>
      </c>
      <c r="D5" s="407" t="s">
        <v>520</v>
      </c>
      <c r="E5" s="407" t="s">
        <v>62</v>
      </c>
      <c r="I5" s="477"/>
      <c r="J5" s="477"/>
      <c r="K5" s="477"/>
      <c r="L5" s="477"/>
      <c r="M5" s="477"/>
      <c r="N5" s="477"/>
      <c r="O5" s="477"/>
    </row>
    <row r="6" spans="1:15" x14ac:dyDescent="0.2">
      <c r="A6" s="18">
        <v>2015</v>
      </c>
      <c r="B6" s="19">
        <v>2.5</v>
      </c>
      <c r="C6" s="10">
        <v>0.39999999999999991</v>
      </c>
      <c r="D6" s="19">
        <v>6.1</v>
      </c>
      <c r="E6" s="77">
        <v>0.59999999999999964</v>
      </c>
      <c r="I6" s="477"/>
      <c r="J6" s="477"/>
      <c r="K6" s="477"/>
      <c r="L6" s="477"/>
      <c r="M6" s="477"/>
      <c r="N6" s="477"/>
      <c r="O6" s="477"/>
    </row>
    <row r="7" spans="1:15" x14ac:dyDescent="0.2">
      <c r="A7" s="22">
        <v>2016</v>
      </c>
      <c r="B7" s="23">
        <v>2.5</v>
      </c>
      <c r="C7" s="21">
        <v>0.39999999999999991</v>
      </c>
      <c r="D7" s="23">
        <v>6.8</v>
      </c>
      <c r="E7" s="78">
        <v>0.70000000000000018</v>
      </c>
      <c r="I7" s="477"/>
      <c r="J7" s="477"/>
      <c r="K7" s="477"/>
      <c r="L7" s="477"/>
      <c r="M7" s="477"/>
      <c r="N7" s="477"/>
      <c r="O7" s="477"/>
    </row>
    <row r="8" spans="1:15" x14ac:dyDescent="0.2">
      <c r="A8" s="20">
        <v>2017</v>
      </c>
      <c r="B8" s="21">
        <v>2.7973185841952155</v>
      </c>
      <c r="C8" s="21">
        <v>0.3973185841952156</v>
      </c>
      <c r="D8" s="21">
        <v>6.7550298060840248</v>
      </c>
      <c r="E8" s="78">
        <v>0.65502980608402517</v>
      </c>
      <c r="I8" s="477"/>
      <c r="J8" s="477"/>
      <c r="K8" s="477"/>
      <c r="L8" s="477"/>
      <c r="M8" s="477"/>
      <c r="N8" s="477"/>
      <c r="O8" s="477"/>
    </row>
    <row r="9" spans="1:15" s="173" customFormat="1" ht="13.5" x14ac:dyDescent="0.2">
      <c r="A9" s="220" t="s">
        <v>503</v>
      </c>
      <c r="B9" s="221">
        <v>3.268554199009424</v>
      </c>
      <c r="C9" s="221">
        <v>0.5</v>
      </c>
      <c r="D9" s="221">
        <v>7.5792881214019143</v>
      </c>
      <c r="E9" s="222">
        <v>0.8</v>
      </c>
      <c r="I9" s="477"/>
      <c r="J9" s="477"/>
      <c r="K9" s="477"/>
      <c r="L9" s="477"/>
      <c r="M9" s="535"/>
      <c r="N9" s="535"/>
      <c r="O9" s="535"/>
    </row>
    <row r="10" spans="1:15" s="173" customFormat="1" x14ac:dyDescent="0.2">
      <c r="A10" s="307">
        <v>2019</v>
      </c>
      <c r="B10" s="308">
        <v>3.3</v>
      </c>
      <c r="C10" s="308">
        <v>0.5</v>
      </c>
      <c r="D10" s="308">
        <v>7</v>
      </c>
      <c r="E10" s="309">
        <v>0.8</v>
      </c>
      <c r="I10" s="477"/>
      <c r="J10" s="477"/>
      <c r="K10" s="477"/>
      <c r="L10" s="477"/>
      <c r="M10" s="535"/>
      <c r="N10" s="535"/>
      <c r="O10" s="535"/>
    </row>
    <row r="11" spans="1:15" s="477" customFormat="1" x14ac:dyDescent="0.2">
      <c r="A11" s="474">
        <v>2020</v>
      </c>
      <c r="B11" s="476">
        <v>3.1</v>
      </c>
      <c r="C11" s="476">
        <v>0.5</v>
      </c>
      <c r="D11" s="476">
        <v>7</v>
      </c>
      <c r="E11" s="475">
        <v>0.8</v>
      </c>
      <c r="M11" s="535"/>
      <c r="N11" s="535"/>
      <c r="O11" s="535"/>
    </row>
    <row r="12" spans="1:15" s="477" customFormat="1" x14ac:dyDescent="0.2">
      <c r="A12" s="677">
        <v>2021</v>
      </c>
      <c r="B12" s="678">
        <v>2.7</v>
      </c>
      <c r="C12" s="678">
        <v>0.5</v>
      </c>
      <c r="D12" s="678">
        <v>6.8</v>
      </c>
      <c r="E12" s="679">
        <v>0.8</v>
      </c>
      <c r="M12" s="535"/>
      <c r="N12" s="535"/>
      <c r="O12" s="535"/>
    </row>
    <row r="13" spans="1:15" s="477" customFormat="1" x14ac:dyDescent="0.2">
      <c r="A13" s="9">
        <v>2022</v>
      </c>
      <c r="B13" s="10">
        <v>2.6974520884626285</v>
      </c>
      <c r="C13" s="10">
        <v>0.45569125102339691</v>
      </c>
      <c r="D13" s="10">
        <v>7.8585474748453761</v>
      </c>
      <c r="E13" s="77">
        <v>0.80417064219472434</v>
      </c>
      <c r="M13" s="535"/>
      <c r="N13" s="535"/>
      <c r="O13" s="535"/>
    </row>
    <row r="14" spans="1:15" x14ac:dyDescent="0.2">
      <c r="A14" s="9"/>
      <c r="B14" s="10"/>
      <c r="C14" s="10"/>
      <c r="D14" s="10"/>
      <c r="E14" s="77"/>
      <c r="I14" s="477"/>
      <c r="J14" s="477"/>
      <c r="K14" s="477"/>
      <c r="L14" s="477"/>
      <c r="M14" s="477"/>
      <c r="N14" s="477"/>
      <c r="O14" s="477"/>
    </row>
    <row r="15" spans="1:15" x14ac:dyDescent="0.2">
      <c r="A15" s="9" t="s">
        <v>66</v>
      </c>
      <c r="B15" s="10"/>
      <c r="C15" s="10"/>
      <c r="D15" s="10"/>
      <c r="E15" s="77"/>
      <c r="I15" s="477"/>
      <c r="J15" s="477"/>
      <c r="K15" s="477"/>
      <c r="L15" s="477"/>
      <c r="M15" s="477"/>
      <c r="N15" s="477"/>
      <c r="O15" s="477"/>
    </row>
    <row r="16" spans="1:15" ht="39.75" customHeight="1" x14ac:dyDescent="0.2">
      <c r="A16" s="802" t="s">
        <v>519</v>
      </c>
      <c r="B16" s="802"/>
      <c r="C16" s="802"/>
      <c r="D16" s="802"/>
      <c r="E16" s="802"/>
      <c r="I16" s="477"/>
      <c r="J16" s="477"/>
      <c r="K16" s="477"/>
      <c r="L16" s="477"/>
      <c r="M16" s="477"/>
      <c r="N16" s="477"/>
      <c r="O16" s="477"/>
    </row>
    <row r="17" spans="1:17" s="173" customFormat="1" x14ac:dyDescent="0.2">
      <c r="A17" s="181"/>
      <c r="I17" s="477"/>
      <c r="J17" s="477"/>
      <c r="K17" s="477"/>
      <c r="L17" s="477"/>
      <c r="M17" s="477"/>
      <c r="N17" s="477"/>
      <c r="O17" s="477"/>
    </row>
    <row r="18" spans="1:17" x14ac:dyDescent="0.2">
      <c r="I18" s="477"/>
      <c r="J18" s="477"/>
      <c r="K18" s="477"/>
      <c r="L18" s="477"/>
      <c r="M18" s="477"/>
      <c r="N18" s="477"/>
      <c r="O18" s="477"/>
    </row>
    <row r="19" spans="1:17" x14ac:dyDescent="0.2">
      <c r="I19" s="477"/>
      <c r="J19" s="477"/>
      <c r="K19" s="477"/>
      <c r="L19" s="477"/>
      <c r="M19" s="535"/>
      <c r="N19" s="535"/>
      <c r="O19" s="535"/>
    </row>
    <row r="20" spans="1:17" x14ac:dyDescent="0.2">
      <c r="I20" s="477"/>
      <c r="J20" s="477"/>
      <c r="K20" s="477"/>
      <c r="L20" s="477"/>
      <c r="M20" s="535"/>
      <c r="N20" s="535"/>
      <c r="O20" s="535"/>
      <c r="P20" s="535"/>
      <c r="Q20" s="535"/>
    </row>
    <row r="21" spans="1:17" x14ac:dyDescent="0.2">
      <c r="I21" s="477"/>
      <c r="J21" s="477"/>
      <c r="K21" s="477"/>
      <c r="L21" s="477"/>
      <c r="M21" s="535"/>
      <c r="N21" s="535"/>
      <c r="O21" s="535"/>
      <c r="P21" s="536"/>
      <c r="Q21" s="536"/>
    </row>
    <row r="22" spans="1:17" x14ac:dyDescent="0.2">
      <c r="I22" s="477"/>
      <c r="J22" s="477"/>
      <c r="K22" s="477"/>
      <c r="L22" s="477"/>
      <c r="M22" s="477"/>
      <c r="N22" s="477"/>
      <c r="O22" s="477"/>
    </row>
    <row r="23" spans="1:17" x14ac:dyDescent="0.2">
      <c r="I23" s="477"/>
      <c r="J23" s="477"/>
      <c r="K23" s="477"/>
      <c r="L23" s="477"/>
      <c r="M23" s="477"/>
      <c r="N23" s="477"/>
      <c r="O23" s="477"/>
    </row>
    <row r="24" spans="1:17" x14ac:dyDescent="0.2">
      <c r="I24" s="477"/>
      <c r="J24" s="477"/>
      <c r="K24" s="477"/>
      <c r="L24" s="477"/>
      <c r="M24" s="477"/>
      <c r="N24" s="477"/>
      <c r="O24" s="477"/>
    </row>
    <row r="25" spans="1:17" x14ac:dyDescent="0.2">
      <c r="I25" s="477"/>
      <c r="J25" s="477"/>
      <c r="K25" s="477"/>
      <c r="L25" s="477"/>
      <c r="M25" s="477"/>
      <c r="N25" s="477"/>
      <c r="O25" s="477"/>
    </row>
    <row r="26" spans="1:17" x14ac:dyDescent="0.2">
      <c r="I26" s="477"/>
      <c r="J26" s="477"/>
      <c r="K26" s="477"/>
      <c r="L26" s="477"/>
      <c r="M26" s="477"/>
      <c r="N26" s="477"/>
      <c r="O26" s="477"/>
    </row>
    <row r="27" spans="1:17" x14ac:dyDescent="0.2">
      <c r="I27" s="477"/>
      <c r="J27" s="477"/>
      <c r="K27" s="477"/>
      <c r="L27" s="477"/>
      <c r="M27" s="535"/>
      <c r="N27" s="535"/>
      <c r="O27" s="535"/>
    </row>
    <row r="28" spans="1:17" x14ac:dyDescent="0.2">
      <c r="I28" s="477"/>
      <c r="J28" s="477"/>
      <c r="K28" s="477"/>
      <c r="L28" s="477"/>
      <c r="M28" s="535"/>
      <c r="N28" s="535"/>
      <c r="O28" s="535"/>
    </row>
    <row r="29" spans="1:17" x14ac:dyDescent="0.2">
      <c r="I29" s="477"/>
      <c r="J29" s="477"/>
      <c r="K29" s="477"/>
      <c r="L29" s="477"/>
      <c r="M29" s="535"/>
      <c r="N29" s="535"/>
      <c r="O29" s="535"/>
    </row>
    <row r="30" spans="1:17" x14ac:dyDescent="0.2">
      <c r="I30" s="477"/>
      <c r="J30" s="477"/>
      <c r="K30" s="477"/>
      <c r="L30" s="477"/>
      <c r="M30" s="477"/>
      <c r="N30" s="477"/>
      <c r="O30" s="477"/>
    </row>
    <row r="31" spans="1:17" x14ac:dyDescent="0.2">
      <c r="I31" s="477"/>
      <c r="J31" s="477"/>
      <c r="K31" s="477"/>
      <c r="L31" s="477"/>
      <c r="M31" s="477"/>
      <c r="N31" s="477"/>
      <c r="O31" s="477"/>
    </row>
    <row r="32" spans="1:17" x14ac:dyDescent="0.2">
      <c r="I32" s="477"/>
      <c r="J32" s="477"/>
      <c r="K32" s="477"/>
      <c r="L32" s="477"/>
      <c r="M32" s="477"/>
      <c r="N32" s="477"/>
      <c r="O32" s="477"/>
    </row>
    <row r="33" spans="1:15" x14ac:dyDescent="0.2">
      <c r="I33" s="477"/>
      <c r="J33" s="477"/>
      <c r="K33" s="477"/>
      <c r="L33" s="477"/>
      <c r="M33" s="477"/>
      <c r="N33" s="477"/>
      <c r="O33" s="477"/>
    </row>
    <row r="39" spans="1:15" s="173" customFormat="1" x14ac:dyDescent="0.2">
      <c r="A39" s="9" t="s">
        <v>66</v>
      </c>
      <c r="B39" s="10"/>
      <c r="C39" s="10"/>
      <c r="D39" s="10"/>
      <c r="E39" s="77"/>
    </row>
    <row r="40" spans="1:15" s="173" customFormat="1" ht="36.75" customHeight="1" x14ac:dyDescent="0.2">
      <c r="A40" s="802" t="s">
        <v>524</v>
      </c>
      <c r="B40" s="802"/>
      <c r="C40" s="802"/>
      <c r="D40" s="802"/>
      <c r="E40" s="802"/>
    </row>
    <row r="41" spans="1:15" s="173" customFormat="1" ht="12.75" x14ac:dyDescent="0.2">
      <c r="A41" s="405"/>
      <c r="B41" s="365"/>
      <c r="C41" s="365"/>
      <c r="D41" s="365"/>
      <c r="E41" s="365"/>
    </row>
    <row r="43" spans="1:15" ht="15" x14ac:dyDescent="0.25">
      <c r="A43" s="255" t="s">
        <v>459</v>
      </c>
    </row>
  </sheetData>
  <mergeCells count="5">
    <mergeCell ref="A1:E1"/>
    <mergeCell ref="A16:E16"/>
    <mergeCell ref="A40:E40"/>
    <mergeCell ref="B3:C3"/>
    <mergeCell ref="D3:E3"/>
  </mergeCells>
  <hyperlinks>
    <hyperlink ref="A43" location="Indice!A1" display="&lt; Torna all'indice"/>
  </hyperlink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heetViews>
  <sheetFormatPr defaultColWidth="9.140625" defaultRowHeight="15" x14ac:dyDescent="0.25"/>
  <cols>
    <col min="1" max="1" width="29.5703125" style="272" customWidth="1"/>
    <col min="2" max="3" width="10.5703125" style="272" customWidth="1"/>
    <col min="4" max="7" width="9.140625" style="272"/>
    <col min="8" max="8" width="18.7109375" style="272" bestFit="1" customWidth="1"/>
    <col min="9" max="9" width="17.5703125" style="272" bestFit="1" customWidth="1"/>
    <col min="10" max="16384" width="9.140625" style="272"/>
  </cols>
  <sheetData>
    <row r="1" spans="1:9" x14ac:dyDescent="0.25">
      <c r="A1" s="511" t="s">
        <v>700</v>
      </c>
      <c r="B1"/>
      <c r="C1"/>
    </row>
    <row r="4" spans="1:9" s="363" customFormat="1" x14ac:dyDescent="0.25">
      <c r="A4" s="410"/>
      <c r="B4" s="411" t="s">
        <v>0</v>
      </c>
      <c r="C4" s="411" t="s">
        <v>1</v>
      </c>
    </row>
    <row r="5" spans="1:9" s="363" customFormat="1" x14ac:dyDescent="0.25">
      <c r="A5" s="409"/>
      <c r="B5" s="408"/>
      <c r="C5" s="408"/>
    </row>
    <row r="6" spans="1:9" x14ac:dyDescent="0.25">
      <c r="A6" s="417" t="s">
        <v>525</v>
      </c>
      <c r="B6" s="561">
        <v>5.3930530164533819</v>
      </c>
      <c r="C6" s="561">
        <v>7.7494622955093533</v>
      </c>
      <c r="H6" s="684"/>
      <c r="I6" s="684"/>
    </row>
    <row r="7" spans="1:9" x14ac:dyDescent="0.25">
      <c r="A7" s="417" t="s">
        <v>526</v>
      </c>
      <c r="B7" s="561">
        <v>4.3267728834739145</v>
      </c>
      <c r="C7" s="561">
        <v>6.5759274085935422</v>
      </c>
      <c r="H7" s="684"/>
      <c r="I7" s="684"/>
    </row>
    <row r="8" spans="1:9" x14ac:dyDescent="0.25">
      <c r="A8" s="417" t="s">
        <v>527</v>
      </c>
      <c r="B8" s="561">
        <v>3.1858478727280084</v>
      </c>
      <c r="C8" s="561">
        <v>6.1505462163914801</v>
      </c>
      <c r="H8" s="684"/>
      <c r="I8" s="684"/>
    </row>
    <row r="9" spans="1:9" x14ac:dyDescent="0.25">
      <c r="A9" s="417" t="s">
        <v>528</v>
      </c>
      <c r="B9" s="561">
        <v>4.7831836213578951</v>
      </c>
      <c r="C9" s="561">
        <v>7.9818993149393505</v>
      </c>
      <c r="H9" s="684"/>
      <c r="I9" s="684"/>
    </row>
    <row r="10" spans="1:9" x14ac:dyDescent="0.25">
      <c r="A10" s="551"/>
      <c r="B10" s="562"/>
      <c r="C10" s="562"/>
    </row>
    <row r="11" spans="1:9" x14ac:dyDescent="0.25">
      <c r="A11" s="272" t="s">
        <v>68</v>
      </c>
    </row>
    <row r="13" spans="1:9" x14ac:dyDescent="0.25">
      <c r="A13" s="511" t="s">
        <v>502</v>
      </c>
    </row>
    <row r="14" spans="1:9" x14ac:dyDescent="0.25">
      <c r="A14" s="511" t="s">
        <v>701</v>
      </c>
    </row>
    <row r="43" spans="1:1" x14ac:dyDescent="0.25">
      <c r="A43" s="272" t="s">
        <v>68</v>
      </c>
    </row>
    <row r="45" spans="1:1" x14ac:dyDescent="0.25">
      <c r="A45" s="274" t="s">
        <v>459</v>
      </c>
    </row>
  </sheetData>
  <hyperlinks>
    <hyperlink ref="A45" location="Indice!A1" display="&lt; Torna all'indice"/>
  </hyperlink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E50"/>
  <sheetViews>
    <sheetView showGridLines="0" zoomScaleNormal="100" workbookViewId="0">
      <selection sqref="A1:E1"/>
    </sheetView>
  </sheetViews>
  <sheetFormatPr defaultColWidth="9.140625" defaultRowHeight="12" x14ac:dyDescent="0.2"/>
  <cols>
    <col min="1" max="1" width="15.140625" style="35" customWidth="1"/>
    <col min="2" max="5" width="13" style="35" customWidth="1"/>
    <col min="6" max="16384" width="9.140625" style="35"/>
  </cols>
  <sheetData>
    <row r="1" spans="1:5" x14ac:dyDescent="0.2">
      <c r="A1" s="757" t="s">
        <v>274</v>
      </c>
      <c r="B1" s="757"/>
      <c r="C1" s="757"/>
      <c r="D1" s="757"/>
      <c r="E1" s="757"/>
    </row>
    <row r="3" spans="1:5" x14ac:dyDescent="0.2">
      <c r="A3" s="36"/>
      <c r="B3" s="754" t="s">
        <v>2</v>
      </c>
      <c r="C3" s="755"/>
      <c r="D3" s="754" t="s">
        <v>3</v>
      </c>
      <c r="E3" s="756"/>
    </row>
    <row r="4" spans="1:5" x14ac:dyDescent="0.2">
      <c r="A4" s="37"/>
      <c r="B4" s="342" t="s">
        <v>0</v>
      </c>
      <c r="C4" s="342" t="s">
        <v>1</v>
      </c>
      <c r="D4" s="342" t="s">
        <v>0</v>
      </c>
      <c r="E4" s="342" t="s">
        <v>1</v>
      </c>
    </row>
    <row r="5" spans="1:5" x14ac:dyDescent="0.2">
      <c r="B5" s="1"/>
      <c r="C5" s="1"/>
      <c r="D5" s="1"/>
      <c r="E5" s="1"/>
    </row>
    <row r="6" spans="1:5" x14ac:dyDescent="0.2">
      <c r="A6" s="188" t="s">
        <v>4</v>
      </c>
      <c r="B6" s="213">
        <v>14.497521812794</v>
      </c>
      <c r="C6" s="213">
        <v>18.357513207063217</v>
      </c>
      <c r="D6" s="213">
        <v>14.29099714133492</v>
      </c>
      <c r="E6" s="213">
        <v>18.322774818665113</v>
      </c>
    </row>
    <row r="7" spans="1:5" x14ac:dyDescent="0.2">
      <c r="A7" s="188" t="s">
        <v>5</v>
      </c>
      <c r="B7" s="213">
        <v>14.596926300440719</v>
      </c>
      <c r="C7" s="213">
        <v>18.473478551408082</v>
      </c>
      <c r="D7" s="213">
        <v>14.629106661656802</v>
      </c>
      <c r="E7" s="213">
        <v>18.855627409524622</v>
      </c>
    </row>
    <row r="8" spans="1:5" x14ac:dyDescent="0.2">
      <c r="A8" s="188" t="s">
        <v>6</v>
      </c>
      <c r="B8" s="213">
        <v>14.747050236878987</v>
      </c>
      <c r="C8" s="213">
        <v>18.711768753088279</v>
      </c>
      <c r="D8" s="213">
        <v>14.917072434151489</v>
      </c>
      <c r="E8" s="213">
        <v>19.194420368008643</v>
      </c>
    </row>
    <row r="9" spans="1:5" x14ac:dyDescent="0.2">
      <c r="A9" s="188" t="s">
        <v>7</v>
      </c>
      <c r="B9" s="213">
        <v>14.930470085092374</v>
      </c>
      <c r="C9" s="213">
        <v>18.999868677481945</v>
      </c>
      <c r="D9" s="213">
        <v>15.048054737662991</v>
      </c>
      <c r="E9" s="213">
        <v>19.45609646405731</v>
      </c>
    </row>
    <row r="10" spans="1:5" x14ac:dyDescent="0.2">
      <c r="A10" s="188" t="s">
        <v>8</v>
      </c>
      <c r="B10" s="189">
        <v>14.981868658873823</v>
      </c>
      <c r="C10" s="189">
        <v>19.08030735739332</v>
      </c>
      <c r="D10" s="189">
        <v>15.099254150243787</v>
      </c>
      <c r="E10" s="189">
        <v>19.52366574722716</v>
      </c>
    </row>
    <row r="11" spans="1:5" x14ac:dyDescent="0.2">
      <c r="A11" s="188" t="s">
        <v>9</v>
      </c>
      <c r="B11" s="213">
        <v>15.163391905318022</v>
      </c>
      <c r="C11" s="213">
        <v>19.258569679423179</v>
      </c>
      <c r="D11" s="213">
        <v>15.301312244689225</v>
      </c>
      <c r="E11" s="213">
        <v>19.786211593295018</v>
      </c>
    </row>
    <row r="12" spans="1:5" x14ac:dyDescent="0.2">
      <c r="A12" s="188" t="s">
        <v>10</v>
      </c>
      <c r="B12" s="213">
        <v>15.295679641250082</v>
      </c>
      <c r="C12" s="213">
        <v>19.441601251842787</v>
      </c>
      <c r="D12" s="213">
        <v>15.480791026091886</v>
      </c>
      <c r="E12" s="213">
        <v>20.028825246077833</v>
      </c>
    </row>
    <row r="13" spans="1:5" x14ac:dyDescent="0.2">
      <c r="A13" s="188" t="s">
        <v>11</v>
      </c>
      <c r="B13" s="213">
        <v>15.384617388668161</v>
      </c>
      <c r="C13" s="213">
        <v>19.584768940223416</v>
      </c>
      <c r="D13" s="213">
        <v>15.710179709787489</v>
      </c>
      <c r="E13" s="213">
        <v>19.975195558705426</v>
      </c>
    </row>
    <row r="14" spans="1:5" x14ac:dyDescent="0.2">
      <c r="A14" s="188" t="s">
        <v>12</v>
      </c>
      <c r="B14" s="213">
        <v>15.368693003552476</v>
      </c>
      <c r="C14" s="213">
        <v>19.570033000755139</v>
      </c>
      <c r="D14" s="213">
        <v>15.827251860613673</v>
      </c>
      <c r="E14" s="213">
        <v>20.152860403109102</v>
      </c>
    </row>
    <row r="15" spans="1:5" x14ac:dyDescent="0.2">
      <c r="A15" s="188" t="s">
        <v>13</v>
      </c>
      <c r="B15" s="213">
        <v>15.423106547130249</v>
      </c>
      <c r="C15" s="213">
        <v>19.6097762595627</v>
      </c>
      <c r="D15" s="213">
        <v>15.859371906793706</v>
      </c>
      <c r="E15" s="213">
        <v>20.398709886963029</v>
      </c>
    </row>
    <row r="16" spans="1:5" x14ac:dyDescent="0.2">
      <c r="A16" s="188" t="s">
        <v>14</v>
      </c>
      <c r="B16" s="213">
        <v>15.660320517628472</v>
      </c>
      <c r="C16" s="213">
        <v>19.872917619613176</v>
      </c>
      <c r="D16" s="213">
        <v>16.074398806159991</v>
      </c>
      <c r="E16" s="213">
        <v>20.683541392673344</v>
      </c>
    </row>
    <row r="17" spans="1:5" x14ac:dyDescent="0.2">
      <c r="A17" s="188" t="s">
        <v>15</v>
      </c>
      <c r="B17" s="213">
        <v>15.786561645412984</v>
      </c>
      <c r="C17" s="213">
        <v>20.006433248093632</v>
      </c>
      <c r="D17" s="213">
        <v>16.034514565396066</v>
      </c>
      <c r="E17" s="213">
        <v>20.719837767899314</v>
      </c>
    </row>
    <row r="18" spans="1:5" x14ac:dyDescent="0.2">
      <c r="A18" s="188" t="s">
        <v>16</v>
      </c>
      <c r="B18" s="213">
        <v>15.946328841479627</v>
      </c>
      <c r="C18" s="213">
        <v>20.15691178406729</v>
      </c>
      <c r="D18" s="213">
        <v>16.228040109946452</v>
      </c>
      <c r="E18" s="213">
        <v>20.889204076219652</v>
      </c>
    </row>
    <row r="19" spans="1:5" x14ac:dyDescent="0.2">
      <c r="A19" s="188" t="s">
        <v>17</v>
      </c>
      <c r="B19" s="213">
        <v>16.095212488123277</v>
      </c>
      <c r="C19" s="213">
        <v>20.226154644855907</v>
      </c>
      <c r="D19" s="213">
        <v>16.595764780560973</v>
      </c>
      <c r="E19" s="213">
        <v>21.250761290309711</v>
      </c>
    </row>
    <row r="20" spans="1:5" x14ac:dyDescent="0.2">
      <c r="A20" s="188" t="s">
        <v>18</v>
      </c>
      <c r="B20" s="213">
        <v>16.235233413864453</v>
      </c>
      <c r="C20" s="213">
        <v>20.252860001590633</v>
      </c>
      <c r="D20" s="213">
        <v>16.624230906049458</v>
      </c>
      <c r="E20" s="213">
        <v>21.398684154964684</v>
      </c>
    </row>
    <row r="21" spans="1:5" x14ac:dyDescent="0.2">
      <c r="A21" s="188" t="s">
        <v>19</v>
      </c>
      <c r="B21" s="213">
        <v>16.435190574064116</v>
      </c>
      <c r="C21" s="213">
        <v>20.321382272908995</v>
      </c>
      <c r="D21" s="213">
        <v>16.792602751099292</v>
      </c>
      <c r="E21" s="213">
        <v>21.278667491274341</v>
      </c>
    </row>
    <row r="22" spans="1:5" x14ac:dyDescent="0.2">
      <c r="A22" s="188" t="s">
        <v>20</v>
      </c>
      <c r="B22" s="213">
        <v>16.546076205632414</v>
      </c>
      <c r="C22" s="213">
        <v>20.45184185191901</v>
      </c>
      <c r="D22" s="213">
        <v>16.930423618601878</v>
      </c>
      <c r="E22" s="213">
        <v>21.314238478080863</v>
      </c>
    </row>
    <row r="23" spans="1:5" x14ac:dyDescent="0.2">
      <c r="A23" s="188" t="s">
        <v>21</v>
      </c>
      <c r="B23" s="213">
        <v>16.673619258961683</v>
      </c>
      <c r="C23" s="213">
        <v>20.590481894215642</v>
      </c>
      <c r="D23" s="213">
        <v>16.999515380434691</v>
      </c>
      <c r="E23" s="213">
        <v>21.520706878022374</v>
      </c>
    </row>
    <row r="24" spans="1:5" x14ac:dyDescent="0.2">
      <c r="A24" s="188" t="s">
        <v>22</v>
      </c>
      <c r="B24" s="213">
        <v>16.869824804299249</v>
      </c>
      <c r="C24" s="213">
        <v>20.656043538811481</v>
      </c>
      <c r="D24" s="213">
        <v>17.026468340916033</v>
      </c>
      <c r="E24" s="213">
        <v>21.822122521983932</v>
      </c>
    </row>
    <row r="25" spans="1:5" x14ac:dyDescent="0.2">
      <c r="A25" s="188" t="s">
        <v>23</v>
      </c>
      <c r="B25" s="213">
        <v>17.10030339991344</v>
      </c>
      <c r="C25" s="213">
        <v>20.882952673474399</v>
      </c>
      <c r="D25" s="213">
        <v>17.192672881091845</v>
      </c>
      <c r="E25" s="213">
        <v>21.98048863851055</v>
      </c>
    </row>
    <row r="26" spans="1:5" x14ac:dyDescent="0.2">
      <c r="A26" s="188" t="s">
        <v>24</v>
      </c>
      <c r="B26" s="213">
        <v>17.429817953542987</v>
      </c>
      <c r="C26" s="213">
        <v>21.130351172729029</v>
      </c>
      <c r="D26" s="213">
        <v>17.453328612204068</v>
      </c>
      <c r="E26" s="213">
        <v>22.119968782876658</v>
      </c>
    </row>
    <row r="27" spans="1:5" x14ac:dyDescent="0.2">
      <c r="A27" s="188" t="s">
        <v>25</v>
      </c>
      <c r="B27" s="213">
        <v>17.530643162607053</v>
      </c>
      <c r="C27" s="213">
        <v>21.059593768123616</v>
      </c>
      <c r="D27" s="213">
        <v>17.676264451614596</v>
      </c>
      <c r="E27" s="213">
        <v>21.820994083179919</v>
      </c>
    </row>
    <row r="28" spans="1:5" x14ac:dyDescent="0.2">
      <c r="A28" s="188" t="s">
        <v>26</v>
      </c>
      <c r="B28" s="213">
        <v>17.785158037174654</v>
      </c>
      <c r="C28" s="213">
        <v>21.215213272866691</v>
      </c>
      <c r="D28" s="213">
        <v>18.287145462838399</v>
      </c>
      <c r="E28" s="213">
        <v>21.823255741933735</v>
      </c>
    </row>
    <row r="29" spans="1:5" x14ac:dyDescent="0.2">
      <c r="A29" s="188" t="s">
        <v>27</v>
      </c>
      <c r="B29" s="213">
        <v>18.060792289927754</v>
      </c>
      <c r="C29" s="213">
        <v>21.517938103977858</v>
      </c>
      <c r="D29" s="213">
        <v>18.594579861379788</v>
      </c>
      <c r="E29" s="213">
        <v>22.308036048675358</v>
      </c>
    </row>
    <row r="30" spans="1:5" x14ac:dyDescent="0.2">
      <c r="A30" s="188" t="s">
        <v>28</v>
      </c>
      <c r="B30" s="213">
        <v>18.211197710339484</v>
      </c>
      <c r="C30" s="213">
        <v>21.708213716167716</v>
      </c>
      <c r="D30" s="213">
        <v>18.696876093614428</v>
      </c>
      <c r="E30" s="213">
        <v>22.485731444121395</v>
      </c>
    </row>
    <row r="31" spans="1:5" x14ac:dyDescent="0.2">
      <c r="A31" s="188" t="s">
        <v>29</v>
      </c>
      <c r="B31" s="213">
        <v>18.438608047822463</v>
      </c>
      <c r="C31" s="213">
        <v>21.870434954649216</v>
      </c>
      <c r="D31" s="213">
        <v>19.019619973360147</v>
      </c>
      <c r="E31" s="213">
        <v>22.765144260177721</v>
      </c>
    </row>
    <row r="32" spans="1:5" x14ac:dyDescent="0.2">
      <c r="A32" s="188" t="s">
        <v>30</v>
      </c>
      <c r="B32" s="213">
        <v>18.615147121813092</v>
      </c>
      <c r="C32" s="213">
        <v>21.94033323800539</v>
      </c>
      <c r="D32" s="213">
        <v>19.21965091918722</v>
      </c>
      <c r="E32" s="213">
        <v>23.000184153885257</v>
      </c>
    </row>
    <row r="33" spans="1:5" x14ac:dyDescent="0.2">
      <c r="A33" s="188" t="s">
        <v>31</v>
      </c>
      <c r="B33" s="213">
        <v>18.766494879448196</v>
      </c>
      <c r="C33" s="213">
        <v>21.965091336658432</v>
      </c>
      <c r="D33" s="213">
        <v>19.350717875295896</v>
      </c>
      <c r="E33" s="213">
        <v>22.882099769807162</v>
      </c>
    </row>
    <row r="34" spans="1:5" x14ac:dyDescent="0.2">
      <c r="A34" s="188" t="s">
        <v>32</v>
      </c>
      <c r="B34" s="213">
        <v>18.848145919912564</v>
      </c>
      <c r="C34" s="213">
        <v>22.058451812610606</v>
      </c>
      <c r="D34" s="213">
        <v>19.362365755206184</v>
      </c>
      <c r="E34" s="213">
        <v>22.822026088029684</v>
      </c>
    </row>
    <row r="35" spans="1:5" x14ac:dyDescent="0.2">
      <c r="A35" s="188" t="s">
        <v>33</v>
      </c>
      <c r="B35" s="213">
        <v>18.878830537426492</v>
      </c>
      <c r="C35" s="213">
        <v>22.070269823572353</v>
      </c>
      <c r="D35" s="213">
        <v>19.187545574530631</v>
      </c>
      <c r="E35" s="213">
        <v>22.805856187451738</v>
      </c>
    </row>
    <row r="36" spans="1:5" x14ac:dyDescent="0.2">
      <c r="A36" s="188" t="s">
        <v>34</v>
      </c>
      <c r="B36" s="213">
        <v>19.067804378690187</v>
      </c>
      <c r="C36" s="213">
        <v>22.115187714494894</v>
      </c>
      <c r="D36" s="213">
        <v>19.52135616290904</v>
      </c>
      <c r="E36" s="213">
        <v>22.854755405742747</v>
      </c>
    </row>
    <row r="37" spans="1:5" x14ac:dyDescent="0.2">
      <c r="A37" s="188" t="s">
        <v>35</v>
      </c>
      <c r="B37" s="213">
        <v>19.152936507669899</v>
      </c>
      <c r="C37" s="213">
        <v>22.078253636119378</v>
      </c>
      <c r="D37" s="213">
        <v>19.639009619794635</v>
      </c>
      <c r="E37" s="213">
        <v>22.841692828011627</v>
      </c>
    </row>
    <row r="38" spans="1:5" x14ac:dyDescent="0.2">
      <c r="A38" s="188" t="s">
        <v>36</v>
      </c>
      <c r="B38" s="213">
        <v>19.309878365673825</v>
      </c>
      <c r="C38" s="213">
        <v>22.239549749834609</v>
      </c>
      <c r="D38" s="213">
        <v>19.667258536539517</v>
      </c>
      <c r="E38" s="213">
        <v>23.320970850309109</v>
      </c>
    </row>
    <row r="39" spans="1:5" x14ac:dyDescent="0.2">
      <c r="A39" s="188" t="s">
        <v>37</v>
      </c>
      <c r="B39" s="213">
        <v>19.3422032032266</v>
      </c>
      <c r="C39" s="213">
        <v>22.263978016047968</v>
      </c>
      <c r="D39" s="213">
        <v>19.640594933273519</v>
      </c>
      <c r="E39" s="213">
        <v>23.160907174148196</v>
      </c>
    </row>
    <row r="40" spans="1:5" x14ac:dyDescent="0.2">
      <c r="A40" s="188" t="s">
        <v>38</v>
      </c>
      <c r="B40" s="213">
        <v>19.497528288796083</v>
      </c>
      <c r="C40" s="213">
        <v>22.32224679420376</v>
      </c>
      <c r="D40" s="213">
        <v>19.837222891477925</v>
      </c>
      <c r="E40" s="213">
        <v>23.108028811475716</v>
      </c>
    </row>
    <row r="41" spans="1:5" x14ac:dyDescent="0.2">
      <c r="A41" s="67" t="s">
        <v>39</v>
      </c>
      <c r="B41" s="212">
        <v>19.759022215546707</v>
      </c>
      <c r="C41" s="212">
        <v>22.505325853057681</v>
      </c>
      <c r="D41" s="212">
        <v>20.125286250456352</v>
      </c>
      <c r="E41" s="212">
        <v>23.390322365453613</v>
      </c>
    </row>
    <row r="42" spans="1:5" s="173" customFormat="1" x14ac:dyDescent="0.2">
      <c r="A42" s="67" t="s">
        <v>93</v>
      </c>
      <c r="B42" s="212">
        <v>19.836352994170614</v>
      </c>
      <c r="C42" s="212">
        <v>22.552761083703899</v>
      </c>
      <c r="D42" s="212">
        <v>20.140170834818122</v>
      </c>
      <c r="E42" s="212">
        <v>23.287878769078421</v>
      </c>
    </row>
    <row r="43" spans="1:5" s="173" customFormat="1" x14ac:dyDescent="0.2">
      <c r="A43" s="460" t="s">
        <v>449</v>
      </c>
      <c r="B43" s="461">
        <v>19.96288987175986</v>
      </c>
      <c r="C43" s="461">
        <v>22.64681382769615</v>
      </c>
      <c r="D43" s="461">
        <v>20.422544286633077</v>
      </c>
      <c r="E43" s="461">
        <v>23.392166817861064</v>
      </c>
    </row>
    <row r="44" spans="1:5" s="173" customFormat="1" x14ac:dyDescent="0.2">
      <c r="A44" s="530" t="s">
        <v>506</v>
      </c>
      <c r="B44" s="531">
        <v>19.594732771977004</v>
      </c>
      <c r="C44" s="531">
        <v>22.409872324101535</v>
      </c>
      <c r="D44" s="531">
        <v>19.571973132985796</v>
      </c>
      <c r="E44" s="531">
        <v>22.745902107607805</v>
      </c>
    </row>
    <row r="45" spans="1:5" s="477" customFormat="1" x14ac:dyDescent="0.2">
      <c r="A45" s="667" t="s">
        <v>644</v>
      </c>
      <c r="B45" s="668">
        <v>19.5</v>
      </c>
      <c r="C45" s="668">
        <v>22.4</v>
      </c>
      <c r="D45" s="668">
        <v>19.5</v>
      </c>
      <c r="E45" s="668">
        <v>23</v>
      </c>
    </row>
    <row r="46" spans="1:5" s="477" customFormat="1" x14ac:dyDescent="0.2">
      <c r="A46" s="70" t="s">
        <v>681</v>
      </c>
      <c r="B46" s="294">
        <v>19.8</v>
      </c>
      <c r="C46" s="294">
        <v>22.6</v>
      </c>
      <c r="D46" s="294">
        <v>20.3</v>
      </c>
      <c r="E46" s="294">
        <v>23.7</v>
      </c>
    </row>
    <row r="48" spans="1:5" x14ac:dyDescent="0.2">
      <c r="A48" s="35" t="s">
        <v>132</v>
      </c>
    </row>
    <row r="50" spans="1:1" ht="15" x14ac:dyDescent="0.25">
      <c r="A50" s="255" t="s">
        <v>459</v>
      </c>
    </row>
  </sheetData>
  <mergeCells count="3">
    <mergeCell ref="B3:C3"/>
    <mergeCell ref="D3:E3"/>
    <mergeCell ref="A1:E1"/>
  </mergeCells>
  <hyperlinks>
    <hyperlink ref="A50" location="Indice!A1" display="&lt; Torna all'indice"/>
  </hyperlinks>
  <pageMargins left="0.7" right="0.7" top="0.75" bottom="0.75" header="0.3" footer="0.3"/>
  <pageSetup paperSize="9" scale="95" orientation="portrait" r:id="rId1"/>
  <colBreaks count="1" manualBreakCount="1">
    <brk id="5"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A1:T45"/>
  <sheetViews>
    <sheetView showGridLines="0" zoomScaleNormal="100" workbookViewId="0">
      <selection sqref="A1:G1"/>
    </sheetView>
  </sheetViews>
  <sheetFormatPr defaultColWidth="9.140625" defaultRowHeight="12" x14ac:dyDescent="0.2"/>
  <cols>
    <col min="1" max="1" width="18.140625" style="35" customWidth="1"/>
    <col min="2" max="2" width="10" style="173" customWidth="1"/>
    <col min="3" max="4" width="10" style="35" customWidth="1"/>
    <col min="5" max="16384" width="9.140625" style="35"/>
  </cols>
  <sheetData>
    <row r="1" spans="1:20" x14ac:dyDescent="0.2">
      <c r="A1" s="811" t="s">
        <v>694</v>
      </c>
      <c r="B1" s="811"/>
      <c r="C1" s="811"/>
      <c r="D1" s="811"/>
      <c r="E1" s="811"/>
      <c r="F1" s="811"/>
      <c r="G1" s="811"/>
    </row>
    <row r="2" spans="1:20" x14ac:dyDescent="0.2">
      <c r="N2" s="477"/>
      <c r="O2" s="477"/>
      <c r="P2" s="477"/>
      <c r="Q2" s="477"/>
    </row>
    <row r="3" spans="1:20" x14ac:dyDescent="0.2">
      <c r="A3" s="367"/>
      <c r="B3" s="368" t="s">
        <v>41</v>
      </c>
      <c r="C3" s="368" t="s">
        <v>0</v>
      </c>
      <c r="D3" s="367" t="s">
        <v>1</v>
      </c>
      <c r="N3" s="477"/>
      <c r="O3" s="477"/>
      <c r="P3" s="477"/>
      <c r="Q3" s="477"/>
    </row>
    <row r="4" spans="1:20" s="173" customFormat="1" x14ac:dyDescent="0.2">
      <c r="A4" s="70"/>
      <c r="B4" s="172"/>
      <c r="C4" s="172"/>
      <c r="D4" s="66"/>
      <c r="N4" s="477"/>
      <c r="O4" s="477"/>
      <c r="P4" s="477"/>
      <c r="Q4" s="477"/>
      <c r="S4" s="477"/>
      <c r="T4" s="477"/>
    </row>
    <row r="5" spans="1:20" s="173" customFormat="1" x14ac:dyDescent="0.2">
      <c r="A5" s="67"/>
      <c r="B5" s="67"/>
      <c r="C5" s="67"/>
      <c r="D5" s="67"/>
      <c r="N5" s="477"/>
      <c r="O5" s="477"/>
      <c r="P5" s="477"/>
      <c r="Q5" s="477"/>
      <c r="R5" s="96"/>
      <c r="S5" s="96"/>
      <c r="T5" s="96"/>
    </row>
    <row r="6" spans="1:20" x14ac:dyDescent="0.2">
      <c r="A6" s="70" t="s">
        <v>168</v>
      </c>
      <c r="B6" s="79">
        <v>88.408538559076462</v>
      </c>
      <c r="C6" s="79">
        <v>89.359397989319064</v>
      </c>
      <c r="D6" s="79">
        <v>87.009856041545049</v>
      </c>
      <c r="F6" s="96"/>
      <c r="G6" s="96"/>
      <c r="H6" s="96"/>
      <c r="J6" s="96"/>
      <c r="K6" s="96"/>
      <c r="L6" s="96"/>
      <c r="N6" s="96"/>
      <c r="O6" s="96"/>
      <c r="P6" s="96"/>
      <c r="Q6" s="477"/>
    </row>
    <row r="7" spans="1:20" x14ac:dyDescent="0.2">
      <c r="A7" s="68" t="s">
        <v>169</v>
      </c>
      <c r="B7" s="76">
        <v>89.769824728076159</v>
      </c>
      <c r="C7" s="76">
        <v>93.766371731004213</v>
      </c>
      <c r="D7" s="76">
        <v>85.976337413176026</v>
      </c>
      <c r="F7" s="96"/>
      <c r="G7" s="96"/>
      <c r="H7" s="96"/>
      <c r="J7" s="96"/>
      <c r="K7" s="96"/>
      <c r="L7" s="96"/>
      <c r="N7" s="96"/>
      <c r="O7" s="96"/>
      <c r="P7" s="96"/>
      <c r="Q7" s="477"/>
    </row>
    <row r="8" spans="1:20" x14ac:dyDescent="0.2">
      <c r="A8" s="68" t="s">
        <v>170</v>
      </c>
      <c r="B8" s="76">
        <v>82.534284264280643</v>
      </c>
      <c r="C8" s="76">
        <v>96.341066966780446</v>
      </c>
      <c r="D8" s="76">
        <v>70.461732377279773</v>
      </c>
      <c r="F8" s="96"/>
      <c r="G8" s="96"/>
      <c r="H8" s="96"/>
      <c r="J8" s="96"/>
      <c r="K8" s="96"/>
      <c r="L8" s="96"/>
      <c r="N8" s="96"/>
      <c r="O8" s="96"/>
      <c r="P8" s="96"/>
      <c r="Q8" s="477"/>
    </row>
    <row r="9" spans="1:20" x14ac:dyDescent="0.2">
      <c r="A9" s="68" t="s">
        <v>171</v>
      </c>
      <c r="B9" s="76">
        <v>77.890995771358561</v>
      </c>
      <c r="C9" s="76">
        <v>92.501902651525995</v>
      </c>
      <c r="D9" s="76">
        <v>76.005366336595131</v>
      </c>
      <c r="F9" s="96"/>
      <c r="G9" s="96"/>
      <c r="H9" s="96"/>
      <c r="J9" s="96"/>
      <c r="K9" s="96"/>
      <c r="L9" s="96"/>
      <c r="N9" s="96"/>
      <c r="O9" s="96"/>
      <c r="P9" s="96"/>
      <c r="Q9" s="477"/>
    </row>
    <row r="10" spans="1:20" s="173" customFormat="1" x14ac:dyDescent="0.2">
      <c r="A10" s="70"/>
      <c r="B10" s="79"/>
      <c r="C10" s="79"/>
      <c r="D10" s="79"/>
      <c r="J10" s="35"/>
      <c r="K10" s="35"/>
      <c r="L10" s="35"/>
      <c r="N10" s="477"/>
      <c r="O10" s="477"/>
      <c r="P10" s="477"/>
      <c r="Q10" s="477"/>
    </row>
    <row r="11" spans="1:20" ht="12.75" x14ac:dyDescent="0.2">
      <c r="A11" s="405" t="s">
        <v>308</v>
      </c>
      <c r="B11" s="70"/>
      <c r="C11" s="79"/>
      <c r="D11" s="79"/>
      <c r="N11" s="477"/>
      <c r="O11" s="477"/>
      <c r="P11" s="477"/>
      <c r="Q11" s="477"/>
    </row>
    <row r="12" spans="1:20" s="173" customFormat="1" ht="39" customHeight="1" x14ac:dyDescent="0.2">
      <c r="A12" s="812" t="s">
        <v>529</v>
      </c>
      <c r="B12" s="812"/>
      <c r="C12" s="812"/>
      <c r="D12" s="812"/>
      <c r="E12" s="812"/>
      <c r="F12" s="812"/>
      <c r="G12" s="812"/>
      <c r="H12" s="812"/>
      <c r="J12" s="35"/>
      <c r="K12" s="35"/>
      <c r="L12" s="35"/>
      <c r="N12" s="477"/>
      <c r="O12" s="477"/>
      <c r="P12" s="477"/>
      <c r="Q12" s="477"/>
      <c r="R12" s="477"/>
      <c r="S12" s="477"/>
      <c r="T12" s="477"/>
    </row>
    <row r="13" spans="1:20" x14ac:dyDescent="0.2">
      <c r="A13" s="35" t="s">
        <v>66</v>
      </c>
      <c r="N13" s="477"/>
      <c r="O13" s="477"/>
      <c r="P13" s="477"/>
      <c r="Q13" s="477"/>
      <c r="R13" s="96"/>
      <c r="S13" s="96"/>
      <c r="T13" s="96"/>
    </row>
    <row r="14" spans="1:20" x14ac:dyDescent="0.2">
      <c r="A14" s="181"/>
      <c r="N14" s="477"/>
      <c r="O14" s="477"/>
      <c r="P14" s="477"/>
      <c r="Q14" s="477"/>
    </row>
    <row r="15" spans="1:20" x14ac:dyDescent="0.2">
      <c r="N15" s="477"/>
      <c r="O15" s="477"/>
      <c r="P15" s="477"/>
      <c r="Q15" s="477"/>
    </row>
    <row r="16" spans="1:20" x14ac:dyDescent="0.2">
      <c r="N16" s="477"/>
      <c r="O16" s="477"/>
      <c r="P16" s="477"/>
      <c r="Q16" s="477"/>
    </row>
    <row r="17" spans="14:20" x14ac:dyDescent="0.2">
      <c r="N17" s="477"/>
      <c r="O17" s="477"/>
      <c r="P17" s="477"/>
      <c r="Q17" s="477"/>
    </row>
    <row r="18" spans="14:20" x14ac:dyDescent="0.2">
      <c r="N18" s="477"/>
      <c r="O18" s="477"/>
      <c r="P18" s="477"/>
      <c r="Q18" s="477"/>
    </row>
    <row r="19" spans="14:20" x14ac:dyDescent="0.2">
      <c r="N19" s="477"/>
      <c r="O19" s="477"/>
      <c r="P19" s="477"/>
      <c r="Q19" s="477"/>
    </row>
    <row r="20" spans="14:20" x14ac:dyDescent="0.2">
      <c r="N20" s="477"/>
      <c r="O20" s="477"/>
      <c r="P20" s="477"/>
      <c r="Q20" s="477"/>
      <c r="R20" s="477"/>
      <c r="S20" s="477"/>
      <c r="T20" s="477"/>
    </row>
    <row r="21" spans="14:20" x14ac:dyDescent="0.2">
      <c r="N21" s="477"/>
      <c r="O21" s="477"/>
      <c r="P21" s="477"/>
      <c r="Q21" s="477"/>
      <c r="R21" s="96"/>
      <c r="S21" s="96"/>
      <c r="T21" s="96"/>
    </row>
    <row r="22" spans="14:20" x14ac:dyDescent="0.2">
      <c r="N22" s="477"/>
      <c r="O22" s="477"/>
      <c r="P22" s="477"/>
      <c r="Q22" s="477"/>
    </row>
    <row r="23" spans="14:20" x14ac:dyDescent="0.2">
      <c r="N23" s="477"/>
      <c r="O23" s="477"/>
      <c r="P23" s="477"/>
      <c r="Q23" s="477"/>
    </row>
    <row r="24" spans="14:20" x14ac:dyDescent="0.2">
      <c r="N24" s="477"/>
      <c r="O24" s="477"/>
      <c r="P24" s="477"/>
      <c r="Q24" s="477"/>
    </row>
    <row r="25" spans="14:20" x14ac:dyDescent="0.2">
      <c r="N25" s="477"/>
      <c r="O25" s="477"/>
      <c r="P25" s="477"/>
      <c r="Q25" s="477"/>
    </row>
    <row r="26" spans="14:20" x14ac:dyDescent="0.2">
      <c r="N26" s="477"/>
      <c r="O26" s="477"/>
      <c r="P26" s="477"/>
      <c r="Q26" s="477"/>
    </row>
    <row r="27" spans="14:20" x14ac:dyDescent="0.2">
      <c r="N27" s="477"/>
      <c r="O27" s="477"/>
      <c r="P27" s="477"/>
      <c r="Q27" s="477"/>
    </row>
    <row r="28" spans="14:20" x14ac:dyDescent="0.2">
      <c r="N28" s="477"/>
      <c r="O28" s="477"/>
      <c r="P28" s="477"/>
      <c r="Q28" s="477"/>
      <c r="R28" s="477"/>
      <c r="S28" s="477"/>
      <c r="T28" s="477"/>
    </row>
    <row r="29" spans="14:20" x14ac:dyDescent="0.2">
      <c r="N29" s="477"/>
      <c r="O29" s="477"/>
      <c r="P29" s="477"/>
      <c r="Q29" s="477"/>
      <c r="R29" s="96"/>
      <c r="S29" s="96"/>
      <c r="T29" s="96"/>
    </row>
    <row r="30" spans="14:20" x14ac:dyDescent="0.2">
      <c r="N30" s="477"/>
      <c r="O30" s="477"/>
      <c r="P30" s="477"/>
      <c r="Q30" s="477"/>
    </row>
    <row r="31" spans="14:20" x14ac:dyDescent="0.2">
      <c r="N31" s="477"/>
      <c r="O31" s="477"/>
      <c r="P31" s="477"/>
      <c r="Q31" s="477"/>
    </row>
    <row r="32" spans="14:20" x14ac:dyDescent="0.2">
      <c r="N32" s="477"/>
      <c r="O32" s="477"/>
      <c r="P32" s="477"/>
      <c r="Q32" s="477"/>
    </row>
    <row r="33" spans="1:17" x14ac:dyDescent="0.2">
      <c r="N33" s="477"/>
      <c r="O33" s="477"/>
      <c r="P33" s="477"/>
      <c r="Q33" s="477"/>
    </row>
    <row r="42" spans="1:17" ht="12.75" x14ac:dyDescent="0.2">
      <c r="A42" s="405" t="s">
        <v>308</v>
      </c>
    </row>
    <row r="43" spans="1:17" ht="40.5" customHeight="1" x14ac:dyDescent="0.2">
      <c r="A43" s="812" t="s">
        <v>529</v>
      </c>
      <c r="B43" s="812"/>
      <c r="C43" s="812"/>
      <c r="D43" s="812"/>
      <c r="E43" s="812"/>
      <c r="F43" s="812"/>
      <c r="G43" s="812"/>
      <c r="H43" s="812"/>
    </row>
    <row r="44" spans="1:17" ht="12.75" x14ac:dyDescent="0.2">
      <c r="A44" s="405" t="s">
        <v>66</v>
      </c>
    </row>
    <row r="45" spans="1:17" ht="15" x14ac:dyDescent="0.25">
      <c r="A45" s="255" t="s">
        <v>459</v>
      </c>
    </row>
  </sheetData>
  <mergeCells count="3">
    <mergeCell ref="A1:G1"/>
    <mergeCell ref="A12:H12"/>
    <mergeCell ref="A43:H43"/>
  </mergeCells>
  <hyperlinks>
    <hyperlink ref="A45" location="Indice!A1" display="&lt; Torna all'indic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G32"/>
  <sheetViews>
    <sheetView showGridLines="0" zoomScaleNormal="100" workbookViewId="0"/>
  </sheetViews>
  <sheetFormatPr defaultRowHeight="15" x14ac:dyDescent="0.25"/>
  <cols>
    <col min="1" max="1" width="71.5703125" customWidth="1"/>
    <col min="2" max="7" width="12.5703125" customWidth="1"/>
  </cols>
  <sheetData>
    <row r="1" spans="1:7" x14ac:dyDescent="0.25">
      <c r="A1" s="166" t="s">
        <v>317</v>
      </c>
    </row>
    <row r="3" spans="1:7" s="166" customFormat="1" x14ac:dyDescent="0.25">
      <c r="A3" s="344"/>
      <c r="B3" s="813" t="s">
        <v>0</v>
      </c>
      <c r="C3" s="813"/>
      <c r="D3" s="813"/>
      <c r="E3" s="813" t="s">
        <v>1</v>
      </c>
      <c r="F3" s="813"/>
      <c r="G3" s="814"/>
    </row>
    <row r="4" spans="1:7" x14ac:dyDescent="0.25">
      <c r="A4" s="230"/>
      <c r="B4" s="369" t="s">
        <v>530</v>
      </c>
      <c r="C4" s="369" t="s">
        <v>531</v>
      </c>
      <c r="D4" s="369" t="s">
        <v>312</v>
      </c>
      <c r="E4" s="369" t="s">
        <v>530</v>
      </c>
      <c r="F4" s="369" t="s">
        <v>531</v>
      </c>
      <c r="G4" s="370" t="s">
        <v>312</v>
      </c>
    </row>
    <row r="5" spans="1:7" x14ac:dyDescent="0.25">
      <c r="A5" s="227"/>
      <c r="B5" s="227"/>
      <c r="C5" s="227"/>
      <c r="D5" s="227"/>
      <c r="E5" s="227"/>
      <c r="F5" s="227"/>
      <c r="G5" s="227"/>
    </row>
    <row r="6" spans="1:7" x14ac:dyDescent="0.25">
      <c r="A6" s="420" t="s">
        <v>313</v>
      </c>
      <c r="B6" s="421">
        <v>9.760251363304473</v>
      </c>
      <c r="C6" s="422">
        <v>23.81209303543524</v>
      </c>
      <c r="D6" s="421">
        <v>26.570031391883902</v>
      </c>
      <c r="E6" s="421">
        <v>19.946546350293296</v>
      </c>
      <c r="F6" s="422">
        <v>23.990637324096713</v>
      </c>
      <c r="G6" s="421">
        <v>25.180386602037728</v>
      </c>
    </row>
    <row r="7" spans="1:7" x14ac:dyDescent="0.25">
      <c r="A7" s="231" t="s">
        <v>314</v>
      </c>
      <c r="B7" s="232">
        <v>46.130511133051471</v>
      </c>
      <c r="C7" s="233">
        <v>52.605043413162178</v>
      </c>
      <c r="D7" s="233">
        <v>56.794260420553172</v>
      </c>
      <c r="E7" s="233">
        <v>44.299768114836269</v>
      </c>
      <c r="F7" s="233">
        <v>45.152168428295361</v>
      </c>
      <c r="G7" s="233">
        <v>50.140357775887274</v>
      </c>
    </row>
    <row r="8" spans="1:7" x14ac:dyDescent="0.25">
      <c r="A8" s="231" t="s">
        <v>315</v>
      </c>
      <c r="B8" s="233">
        <v>65.150037948137481</v>
      </c>
      <c r="C8" s="233">
        <v>68.880854362060774</v>
      </c>
      <c r="D8" s="233">
        <v>60.102968516016723</v>
      </c>
      <c r="E8" s="233">
        <v>80.163569243008979</v>
      </c>
      <c r="F8" s="233">
        <v>64.721112167175235</v>
      </c>
      <c r="G8" s="233">
        <v>50.791262725484955</v>
      </c>
    </row>
    <row r="10" spans="1:7" x14ac:dyDescent="0.25">
      <c r="A10" t="s">
        <v>316</v>
      </c>
    </row>
    <row r="32" spans="1:1" x14ac:dyDescent="0.25">
      <c r="A32" s="255" t="s">
        <v>459</v>
      </c>
    </row>
  </sheetData>
  <mergeCells count="2">
    <mergeCell ref="B3:D3"/>
    <mergeCell ref="E3:G3"/>
  </mergeCells>
  <hyperlinks>
    <hyperlink ref="A32" location="Indice!A1" display="&lt; Torna all'indice"/>
  </hyperlinks>
  <pageMargins left="0.7" right="0.7" top="0.75" bottom="0.75" header="0.3" footer="0.3"/>
  <pageSetup paperSize="9" scale="88" orientation="landscape" horizontalDpi="300" verticalDpi="300" r:id="rId1"/>
  <colBreaks count="1" manualBreakCount="1">
    <brk id="7"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pageSetUpPr fitToPage="1"/>
  </sheetPr>
  <dimension ref="A1:F37"/>
  <sheetViews>
    <sheetView showGridLines="0" zoomScaleNormal="100" workbookViewId="0"/>
  </sheetViews>
  <sheetFormatPr defaultRowHeight="15" x14ac:dyDescent="0.25"/>
  <cols>
    <col min="1" max="1" width="64.42578125" customWidth="1"/>
    <col min="2" max="6" width="14.5703125" customWidth="1"/>
  </cols>
  <sheetData>
    <row r="1" spans="1:6" x14ac:dyDescent="0.25">
      <c r="A1" s="166" t="s">
        <v>321</v>
      </c>
    </row>
    <row r="3" spans="1:6" x14ac:dyDescent="0.25">
      <c r="A3" s="229"/>
      <c r="B3" s="817" t="s">
        <v>532</v>
      </c>
      <c r="C3" s="818"/>
      <c r="D3" s="815" t="s">
        <v>533</v>
      </c>
      <c r="E3" s="816"/>
      <c r="F3" s="816"/>
    </row>
    <row r="4" spans="1:6" x14ac:dyDescent="0.25">
      <c r="B4" s="369" t="s">
        <v>0</v>
      </c>
      <c r="C4" s="419" t="s">
        <v>1</v>
      </c>
      <c r="D4" s="369" t="s">
        <v>530</v>
      </c>
      <c r="E4" s="369" t="s">
        <v>531</v>
      </c>
      <c r="F4" s="370" t="s">
        <v>312</v>
      </c>
    </row>
    <row r="5" spans="1:6" x14ac:dyDescent="0.25">
      <c r="D5" s="418"/>
      <c r="E5" s="418"/>
      <c r="F5" s="418"/>
    </row>
    <row r="6" spans="1:6" x14ac:dyDescent="0.25">
      <c r="A6" s="420" t="s">
        <v>318</v>
      </c>
      <c r="B6" s="422">
        <v>32.068411875443815</v>
      </c>
      <c r="C6" s="422">
        <v>24.132531797962571</v>
      </c>
      <c r="D6" s="422">
        <v>20.368225794069613</v>
      </c>
      <c r="E6" s="422">
        <v>27.733360541914028</v>
      </c>
      <c r="F6" s="422">
        <v>37.216663538308936</v>
      </c>
    </row>
    <row r="7" spans="1:6" x14ac:dyDescent="0.25">
      <c r="A7" s="231" t="s">
        <v>319</v>
      </c>
      <c r="B7" s="233">
        <v>39.741358612106609</v>
      </c>
      <c r="C7" s="233">
        <v>45.694570805783968</v>
      </c>
      <c r="D7" s="233">
        <v>42.559329933719368</v>
      </c>
      <c r="E7" s="233">
        <v>43.139830557247137</v>
      </c>
      <c r="F7" s="233">
        <v>41.825217463425481</v>
      </c>
    </row>
    <row r="8" spans="1:6" x14ac:dyDescent="0.25">
      <c r="A8" s="231" t="s">
        <v>320</v>
      </c>
      <c r="B8" s="233">
        <v>21.479920622702576</v>
      </c>
      <c r="C8" s="233">
        <v>26.781229886657236</v>
      </c>
      <c r="D8" s="233">
        <v>31.305079465346324</v>
      </c>
      <c r="E8" s="233">
        <v>24.41273715458777</v>
      </c>
      <c r="F8" s="232">
        <v>15.715531454562701</v>
      </c>
    </row>
    <row r="10" spans="1:6" x14ac:dyDescent="0.25">
      <c r="A10" s="235" t="s">
        <v>316</v>
      </c>
    </row>
    <row r="11" spans="1:6" x14ac:dyDescent="0.25">
      <c r="A11" s="235"/>
    </row>
    <row r="37" spans="1:1" x14ac:dyDescent="0.25">
      <c r="A37" s="255" t="s">
        <v>459</v>
      </c>
    </row>
  </sheetData>
  <mergeCells count="2">
    <mergeCell ref="D3:F3"/>
    <mergeCell ref="B3:C3"/>
  </mergeCells>
  <hyperlinks>
    <hyperlink ref="A37" location="Indice!A1" display="&lt; Torna all'indice"/>
  </hyperlinks>
  <pageMargins left="0.7" right="0.7" top="0.75" bottom="0.75" header="0.3" footer="0.3"/>
  <pageSetup paperSize="9" scale="91" orientation="landscape" horizontalDpi="300" verticalDpi="300" r:id="rId1"/>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A1:S45"/>
  <sheetViews>
    <sheetView showGridLines="0" zoomScaleNormal="100" workbookViewId="0">
      <selection sqref="A1:E1"/>
    </sheetView>
  </sheetViews>
  <sheetFormatPr defaultColWidth="9.140625" defaultRowHeight="12" x14ac:dyDescent="0.2"/>
  <cols>
    <col min="1" max="1" width="54.42578125" style="35" customWidth="1"/>
    <col min="2" max="5" width="15.42578125" style="35" customWidth="1"/>
    <col min="6" max="8" width="9.140625" style="35"/>
    <col min="9" max="9" width="9.140625" style="537"/>
    <col min="10" max="10" width="9.140625" style="35"/>
    <col min="11" max="11" width="17.42578125" style="35" bestFit="1" customWidth="1"/>
    <col min="12" max="14" width="16.140625" style="35" bestFit="1" customWidth="1"/>
    <col min="15" max="16384" width="9.140625" style="35"/>
  </cols>
  <sheetData>
    <row r="1" spans="1:19" x14ac:dyDescent="0.2">
      <c r="A1" s="811" t="s">
        <v>696</v>
      </c>
      <c r="B1" s="811"/>
      <c r="C1" s="811"/>
      <c r="D1" s="811"/>
      <c r="E1" s="811"/>
    </row>
    <row r="2" spans="1:19" x14ac:dyDescent="0.2">
      <c r="A2" s="80"/>
      <c r="J2" s="477"/>
      <c r="K2" s="477"/>
      <c r="L2" s="477"/>
      <c r="M2" s="477"/>
      <c r="N2" s="477"/>
      <c r="Q2" s="477"/>
      <c r="R2" s="477"/>
      <c r="S2" s="477"/>
    </row>
    <row r="3" spans="1:19" ht="24" x14ac:dyDescent="0.2">
      <c r="A3" s="24" t="s">
        <v>42</v>
      </c>
      <c r="B3" s="371" t="s">
        <v>264</v>
      </c>
      <c r="C3" s="371" t="s">
        <v>265</v>
      </c>
      <c r="D3" s="371" t="s">
        <v>266</v>
      </c>
      <c r="E3" s="372" t="s">
        <v>267</v>
      </c>
      <c r="J3" s="477"/>
      <c r="K3" s="477"/>
      <c r="L3" s="477"/>
      <c r="M3" s="477"/>
      <c r="N3" s="477"/>
      <c r="Q3" s="477"/>
      <c r="R3" s="477"/>
      <c r="S3" s="477"/>
    </row>
    <row r="4" spans="1:19" s="173" customFormat="1" x14ac:dyDescent="0.2">
      <c r="A4" s="193"/>
      <c r="B4" s="194"/>
      <c r="C4" s="194"/>
      <c r="D4" s="194"/>
      <c r="E4" s="194"/>
      <c r="I4" s="537"/>
      <c r="J4" s="477"/>
      <c r="K4" s="477"/>
      <c r="L4" s="477"/>
      <c r="M4" s="477"/>
      <c r="N4" s="477"/>
      <c r="Q4" s="477"/>
      <c r="R4" s="477"/>
      <c r="S4" s="477"/>
    </row>
    <row r="5" spans="1:19" s="45" customFormat="1" x14ac:dyDescent="0.2">
      <c r="A5" s="81" t="s">
        <v>41</v>
      </c>
      <c r="B5" s="28">
        <v>100</v>
      </c>
      <c r="C5" s="28">
        <v>100</v>
      </c>
      <c r="D5" s="28">
        <v>100</v>
      </c>
      <c r="E5" s="28">
        <v>100</v>
      </c>
      <c r="I5" s="538"/>
    </row>
    <row r="6" spans="1:19" x14ac:dyDescent="0.2">
      <c r="A6" s="25" t="s">
        <v>163</v>
      </c>
      <c r="B6" s="26">
        <v>11.217524154822398</v>
      </c>
      <c r="C6" s="26">
        <v>28.561224046565687</v>
      </c>
      <c r="D6" s="26">
        <v>24.767531356660715</v>
      </c>
      <c r="E6" s="26">
        <v>25.86237195392</v>
      </c>
      <c r="J6" s="477"/>
      <c r="K6" s="96"/>
      <c r="L6" s="96"/>
      <c r="M6" s="96"/>
      <c r="N6" s="96"/>
      <c r="Q6" s="477"/>
      <c r="R6" s="477"/>
      <c r="S6" s="477"/>
    </row>
    <row r="7" spans="1:19" x14ac:dyDescent="0.2">
      <c r="A7" s="25" t="s">
        <v>164</v>
      </c>
      <c r="B7" s="26">
        <v>22.74338586179049</v>
      </c>
      <c r="C7" s="26">
        <v>42.315019763801907</v>
      </c>
      <c r="D7" s="26">
        <v>42.674571572636985</v>
      </c>
      <c r="E7" s="26">
        <v>31.479177326095193</v>
      </c>
      <c r="J7" s="477"/>
      <c r="K7" s="96"/>
      <c r="L7" s="96"/>
      <c r="M7" s="96"/>
      <c r="N7" s="96"/>
      <c r="Q7" s="477"/>
      <c r="R7" s="477"/>
      <c r="S7" s="477"/>
    </row>
    <row r="8" spans="1:19" x14ac:dyDescent="0.2">
      <c r="A8" s="25" t="s">
        <v>165</v>
      </c>
      <c r="B8" s="26">
        <v>51.063858696241013</v>
      </c>
      <c r="C8" s="26">
        <v>15.091885519915186</v>
      </c>
      <c r="D8" s="26">
        <v>16.717782442997848</v>
      </c>
      <c r="E8" s="26">
        <v>18.857428595182959</v>
      </c>
      <c r="J8" s="477"/>
      <c r="K8" s="96"/>
      <c r="L8" s="96"/>
      <c r="M8" s="96"/>
      <c r="N8" s="96"/>
      <c r="Q8" s="477"/>
      <c r="R8" s="477"/>
      <c r="S8" s="477"/>
    </row>
    <row r="9" spans="1:19" x14ac:dyDescent="0.2">
      <c r="A9" s="25" t="s">
        <v>166</v>
      </c>
      <c r="B9" s="27">
        <v>2.6426420686946797</v>
      </c>
      <c r="C9" s="26">
        <v>4.1918898157570359</v>
      </c>
      <c r="D9" s="27">
        <v>3.6386312177870463</v>
      </c>
      <c r="E9" s="26">
        <v>2.8124864717915372</v>
      </c>
      <c r="J9" s="477"/>
      <c r="K9" s="96"/>
      <c r="L9" s="96"/>
      <c r="M9" s="96"/>
      <c r="N9" s="96"/>
      <c r="Q9" s="477"/>
      <c r="R9" s="477"/>
      <c r="S9" s="477"/>
    </row>
    <row r="10" spans="1:19" x14ac:dyDescent="0.2">
      <c r="A10" s="25" t="s">
        <v>167</v>
      </c>
      <c r="B10" s="26">
        <v>12.332589218451357</v>
      </c>
      <c r="C10" s="26">
        <v>9.8399808539602969</v>
      </c>
      <c r="D10" s="26">
        <v>12.032608196219241</v>
      </c>
      <c r="E10" s="26">
        <v>20.940834222420531</v>
      </c>
      <c r="J10" s="477"/>
      <c r="K10" s="96"/>
      <c r="L10" s="96"/>
      <c r="M10" s="96"/>
      <c r="N10" s="96"/>
      <c r="Q10" s="477"/>
      <c r="R10" s="477"/>
      <c r="S10" s="477"/>
    </row>
    <row r="11" spans="1:19" x14ac:dyDescent="0.2">
      <c r="I11" s="539"/>
      <c r="J11" s="423"/>
      <c r="K11" s="477"/>
      <c r="L11" s="477"/>
      <c r="M11" s="477"/>
      <c r="N11" s="477"/>
      <c r="Q11" s="477"/>
      <c r="R11" s="477"/>
      <c r="S11" s="477"/>
    </row>
    <row r="12" spans="1:19" ht="27" customHeight="1" x14ac:dyDescent="0.2">
      <c r="A12" s="802" t="s">
        <v>519</v>
      </c>
      <c r="B12" s="802"/>
      <c r="C12" s="802"/>
      <c r="D12" s="802"/>
      <c r="E12" s="802"/>
      <c r="F12" s="423"/>
      <c r="G12" s="423"/>
      <c r="H12" s="423"/>
      <c r="J12" s="477"/>
      <c r="K12" s="477"/>
      <c r="L12" s="477"/>
      <c r="M12" s="477"/>
      <c r="N12" s="477"/>
      <c r="Q12" s="477"/>
      <c r="R12" s="477"/>
      <c r="S12" s="477"/>
    </row>
    <row r="13" spans="1:19" x14ac:dyDescent="0.2">
      <c r="J13" s="477"/>
      <c r="K13" s="477"/>
      <c r="L13" s="477"/>
      <c r="M13" s="477"/>
      <c r="N13" s="477"/>
      <c r="Q13" s="477"/>
      <c r="R13" s="477"/>
      <c r="S13" s="477"/>
    </row>
    <row r="14" spans="1:19" x14ac:dyDescent="0.2">
      <c r="J14" s="477"/>
      <c r="K14" s="477"/>
      <c r="L14" s="477"/>
      <c r="M14" s="477"/>
      <c r="N14" s="477"/>
      <c r="Q14" s="477"/>
      <c r="R14" s="477"/>
      <c r="S14" s="477"/>
    </row>
    <row r="15" spans="1:19" x14ac:dyDescent="0.2">
      <c r="Q15" s="477"/>
      <c r="R15" s="477"/>
      <c r="S15" s="477"/>
    </row>
    <row r="16" spans="1:19" x14ac:dyDescent="0.2">
      <c r="J16" s="477"/>
      <c r="K16" s="477"/>
      <c r="L16" s="477"/>
      <c r="M16" s="477"/>
      <c r="N16" s="477"/>
      <c r="Q16" s="477"/>
      <c r="R16" s="477"/>
      <c r="S16" s="477"/>
    </row>
    <row r="17" spans="9:19" x14ac:dyDescent="0.2">
      <c r="J17" s="96"/>
      <c r="K17" s="96"/>
      <c r="L17" s="96"/>
      <c r="M17" s="96"/>
      <c r="N17" s="96"/>
      <c r="Q17" s="477"/>
      <c r="R17" s="477"/>
      <c r="S17" s="477"/>
    </row>
    <row r="18" spans="9:19" x14ac:dyDescent="0.2">
      <c r="J18" s="96"/>
      <c r="K18" s="96"/>
      <c r="L18" s="96"/>
      <c r="M18" s="96"/>
      <c r="N18" s="96"/>
    </row>
    <row r="19" spans="9:19" x14ac:dyDescent="0.2">
      <c r="I19" s="539"/>
      <c r="J19" s="96"/>
      <c r="K19" s="96"/>
      <c r="L19" s="96"/>
      <c r="M19" s="96"/>
      <c r="N19" s="96"/>
    </row>
    <row r="20" spans="9:19" x14ac:dyDescent="0.2">
      <c r="J20" s="96"/>
      <c r="K20" s="96"/>
      <c r="L20" s="96"/>
      <c r="M20" s="96"/>
      <c r="N20" s="96"/>
    </row>
    <row r="21" spans="9:19" x14ac:dyDescent="0.2">
      <c r="J21" s="96"/>
      <c r="K21" s="96"/>
      <c r="L21" s="96"/>
      <c r="M21" s="96"/>
      <c r="N21" s="96"/>
    </row>
    <row r="22" spans="9:19" x14ac:dyDescent="0.2">
      <c r="J22" s="96"/>
      <c r="K22" s="96"/>
      <c r="L22" s="96"/>
      <c r="M22" s="96"/>
      <c r="N22" s="96"/>
    </row>
    <row r="24" spans="9:19" x14ac:dyDescent="0.2">
      <c r="K24" s="96"/>
      <c r="L24" s="96"/>
      <c r="M24" s="96"/>
      <c r="N24" s="96"/>
    </row>
    <row r="25" spans="9:19" x14ac:dyDescent="0.2">
      <c r="K25" s="96"/>
      <c r="L25" s="96"/>
      <c r="M25" s="96"/>
      <c r="N25" s="96"/>
    </row>
    <row r="26" spans="9:19" x14ac:dyDescent="0.2">
      <c r="K26" s="96"/>
      <c r="L26" s="96"/>
      <c r="M26" s="96"/>
      <c r="N26" s="96"/>
    </row>
    <row r="27" spans="9:19" x14ac:dyDescent="0.2">
      <c r="K27" s="96"/>
      <c r="L27" s="96"/>
      <c r="M27" s="96"/>
      <c r="N27" s="96"/>
    </row>
    <row r="28" spans="9:19" x14ac:dyDescent="0.2">
      <c r="K28" s="96"/>
      <c r="L28" s="96"/>
      <c r="M28" s="96"/>
      <c r="N28" s="96"/>
    </row>
    <row r="29" spans="9:19" x14ac:dyDescent="0.2">
      <c r="K29" s="96"/>
      <c r="L29" s="96"/>
      <c r="M29" s="96"/>
      <c r="N29" s="96"/>
    </row>
    <row r="42" spans="1:9" s="173" customFormat="1" ht="28.5" customHeight="1" x14ac:dyDescent="0.2">
      <c r="A42" s="802" t="s">
        <v>519</v>
      </c>
      <c r="B42" s="802"/>
      <c r="C42" s="802"/>
      <c r="D42" s="802"/>
      <c r="E42" s="802"/>
      <c r="I42" s="537"/>
    </row>
    <row r="43" spans="1:9" x14ac:dyDescent="0.2">
      <c r="A43" s="35" t="s">
        <v>66</v>
      </c>
    </row>
    <row r="45" spans="1:9" ht="15" x14ac:dyDescent="0.25">
      <c r="A45" s="255" t="s">
        <v>459</v>
      </c>
    </row>
  </sheetData>
  <mergeCells count="3">
    <mergeCell ref="A1:E1"/>
    <mergeCell ref="A12:E12"/>
    <mergeCell ref="A42:E42"/>
  </mergeCells>
  <hyperlinks>
    <hyperlink ref="A45" location="Indice!A1" display="&lt; Torna all'indice"/>
  </hyperlinks>
  <pageMargins left="0.7" right="0.7" top="0.75" bottom="0.75" header="0.3" footer="0.3"/>
  <pageSetup paperSize="9" scale="91" orientation="landscape" horizontalDpi="300" verticalDpi="300" r:id="rId1"/>
  <colBreaks count="1" manualBreakCount="1">
    <brk id="5"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A1:Q41"/>
  <sheetViews>
    <sheetView showGridLines="0" zoomScaleNormal="100" workbookViewId="0"/>
  </sheetViews>
  <sheetFormatPr defaultRowHeight="15" x14ac:dyDescent="0.25"/>
  <cols>
    <col min="1" max="1" width="59.85546875" customWidth="1"/>
    <col min="2" max="5" width="14.28515625" customWidth="1"/>
  </cols>
  <sheetData>
    <row r="1" spans="1:17" x14ac:dyDescent="0.25">
      <c r="A1" s="166" t="s">
        <v>697</v>
      </c>
    </row>
    <row r="3" spans="1:17" x14ac:dyDescent="0.25">
      <c r="A3" s="448"/>
      <c r="B3" s="819" t="s">
        <v>602</v>
      </c>
      <c r="C3" s="819"/>
      <c r="D3" s="819" t="s">
        <v>603</v>
      </c>
      <c r="E3" s="820"/>
    </row>
    <row r="4" spans="1:17" x14ac:dyDescent="0.25">
      <c r="B4">
        <v>2022</v>
      </c>
      <c r="C4">
        <v>2000</v>
      </c>
      <c r="D4">
        <v>2022</v>
      </c>
      <c r="E4">
        <v>2000</v>
      </c>
      <c r="P4" s="228"/>
      <c r="Q4" s="228"/>
    </row>
    <row r="5" spans="1:17" x14ac:dyDescent="0.25">
      <c r="J5" s="228"/>
      <c r="K5" s="228"/>
      <c r="P5" s="228"/>
      <c r="Q5" s="228"/>
    </row>
    <row r="6" spans="1:17" x14ac:dyDescent="0.25">
      <c r="A6" s="439" t="s">
        <v>604</v>
      </c>
      <c r="B6" s="441">
        <v>24.767531356660715</v>
      </c>
      <c r="C6" s="441">
        <v>37.799999999999997</v>
      </c>
      <c r="D6" s="441">
        <v>28.561224046565687</v>
      </c>
      <c r="E6" s="441">
        <v>45</v>
      </c>
      <c r="H6" s="228"/>
      <c r="I6" s="228"/>
      <c r="J6" s="228"/>
      <c r="K6" s="228"/>
      <c r="P6" s="228"/>
      <c r="Q6" s="228"/>
    </row>
    <row r="7" spans="1:17" x14ac:dyDescent="0.25">
      <c r="A7" s="439" t="s">
        <v>605</v>
      </c>
      <c r="B7" s="441">
        <v>42.674571572636985</v>
      </c>
      <c r="C7" s="441">
        <v>32.200000000000003</v>
      </c>
      <c r="D7" s="441">
        <v>42.315019763801907</v>
      </c>
      <c r="E7" s="441">
        <v>27.3</v>
      </c>
      <c r="H7" s="228"/>
      <c r="I7" s="228"/>
      <c r="J7" s="228"/>
      <c r="K7" s="228"/>
      <c r="P7" s="228"/>
      <c r="Q7" s="228"/>
    </row>
    <row r="8" spans="1:17" x14ac:dyDescent="0.25">
      <c r="A8" s="439" t="s">
        <v>606</v>
      </c>
      <c r="B8" s="441">
        <v>16.717782442997848</v>
      </c>
      <c r="C8" s="441">
        <v>12.4</v>
      </c>
      <c r="D8" s="441">
        <v>15.091885519915186</v>
      </c>
      <c r="E8" s="441">
        <v>10.7</v>
      </c>
      <c r="H8" s="228"/>
      <c r="I8" s="228"/>
      <c r="J8" s="228"/>
      <c r="K8" s="228"/>
      <c r="P8" s="228"/>
      <c r="Q8" s="228"/>
    </row>
    <row r="9" spans="1:17" x14ac:dyDescent="0.25">
      <c r="A9" s="439" t="s">
        <v>607</v>
      </c>
      <c r="B9" s="441">
        <v>3.6386312177870463</v>
      </c>
      <c r="C9" s="441">
        <v>2.1</v>
      </c>
      <c r="D9" s="441">
        <v>4.1918898157570359</v>
      </c>
      <c r="E9" s="441">
        <v>2.1999999999999997</v>
      </c>
      <c r="H9" s="228"/>
      <c r="I9" s="228"/>
      <c r="J9" s="228"/>
      <c r="K9" s="228"/>
      <c r="P9" s="228"/>
      <c r="Q9" s="228"/>
    </row>
    <row r="10" spans="1:17" x14ac:dyDescent="0.25">
      <c r="A10" s="439" t="s">
        <v>608</v>
      </c>
      <c r="B10" s="441">
        <v>12.032608196219241</v>
      </c>
      <c r="C10" s="441">
        <v>15.4</v>
      </c>
      <c r="D10" s="441">
        <v>9.8399808539602969</v>
      </c>
      <c r="E10" s="441">
        <v>14.899999999999999</v>
      </c>
      <c r="H10" s="228"/>
      <c r="I10" s="228"/>
    </row>
    <row r="11" spans="1:17" x14ac:dyDescent="0.25">
      <c r="A11" s="227"/>
      <c r="B11" s="250"/>
      <c r="C11" s="250"/>
      <c r="D11" s="250"/>
      <c r="E11" s="250"/>
      <c r="H11" s="228"/>
      <c r="I11" s="228"/>
      <c r="J11" s="228"/>
      <c r="K11" s="228"/>
    </row>
    <row r="12" spans="1:17" s="173" customFormat="1" ht="27" customHeight="1" x14ac:dyDescent="0.2">
      <c r="A12" s="802" t="s">
        <v>519</v>
      </c>
      <c r="B12" s="802"/>
      <c r="C12" s="802"/>
      <c r="D12" s="802"/>
      <c r="E12" s="802"/>
      <c r="F12" s="423"/>
      <c r="G12" s="423"/>
      <c r="H12" s="423"/>
      <c r="I12" s="423"/>
      <c r="J12" s="423"/>
      <c r="K12" s="423"/>
      <c r="L12" s="477"/>
      <c r="M12" s="477"/>
      <c r="N12" s="477"/>
      <c r="O12" s="477"/>
    </row>
    <row r="14" spans="1:17" x14ac:dyDescent="0.25">
      <c r="A14" t="s">
        <v>609</v>
      </c>
    </row>
    <row r="41" spans="1:1" x14ac:dyDescent="0.25">
      <c r="A41" s="255" t="s">
        <v>459</v>
      </c>
    </row>
  </sheetData>
  <mergeCells count="3">
    <mergeCell ref="B3:C3"/>
    <mergeCell ref="D3:E3"/>
    <mergeCell ref="A12:E12"/>
  </mergeCells>
  <hyperlinks>
    <hyperlink ref="A41" location="Indice!A1" display="&lt; Torna all'indic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pageSetUpPr fitToPage="1"/>
  </sheetPr>
  <dimension ref="A1:K26"/>
  <sheetViews>
    <sheetView showGridLines="0" zoomScaleNormal="100" workbookViewId="0"/>
  </sheetViews>
  <sheetFormatPr defaultRowHeight="15" x14ac:dyDescent="0.25"/>
  <cols>
    <col min="1" max="1" width="23.28515625" customWidth="1"/>
  </cols>
  <sheetData>
    <row r="1" spans="1:11" x14ac:dyDescent="0.25">
      <c r="A1" s="166" t="s">
        <v>521</v>
      </c>
    </row>
    <row r="3" spans="1:11" x14ac:dyDescent="0.25">
      <c r="A3" s="251"/>
      <c r="B3" s="373">
        <v>2004</v>
      </c>
      <c r="C3" s="373">
        <v>2013</v>
      </c>
      <c r="D3" s="374">
        <v>2018</v>
      </c>
      <c r="E3" s="248"/>
      <c r="F3" s="248"/>
      <c r="G3" s="227"/>
      <c r="H3" s="227"/>
      <c r="I3" s="227"/>
      <c r="J3" s="227"/>
      <c r="K3" s="227"/>
    </row>
    <row r="4" spans="1:11" x14ac:dyDescent="0.25">
      <c r="A4" s="247"/>
      <c r="B4" s="248"/>
      <c r="C4" s="248"/>
      <c r="D4" s="248"/>
      <c r="E4" s="248"/>
      <c r="F4" s="248"/>
      <c r="G4" s="227"/>
      <c r="H4" s="227"/>
      <c r="I4" s="227"/>
      <c r="J4" s="227"/>
      <c r="K4" s="227"/>
    </row>
    <row r="5" spans="1:11" x14ac:dyDescent="0.25">
      <c r="A5" s="254" t="s">
        <v>394</v>
      </c>
      <c r="B5" s="252">
        <v>26.2</v>
      </c>
      <c r="C5" s="252">
        <v>43.9</v>
      </c>
      <c r="D5" s="253">
        <v>58.250702994828565</v>
      </c>
      <c r="E5" s="248"/>
      <c r="F5" s="249"/>
      <c r="G5" s="250"/>
      <c r="I5" s="250"/>
      <c r="J5" s="250"/>
      <c r="K5" s="227"/>
    </row>
    <row r="7" spans="1:11" x14ac:dyDescent="0.25">
      <c r="A7" s="173" t="s">
        <v>68</v>
      </c>
    </row>
    <row r="26" spans="1:1" x14ac:dyDescent="0.25">
      <c r="A26" s="255" t="s">
        <v>459</v>
      </c>
    </row>
  </sheetData>
  <hyperlinks>
    <hyperlink ref="A26" location="Indice!A1" display="&lt; Torna all'indice"/>
  </hyperlinks>
  <pageMargins left="0.7" right="0.7" top="0.75" bottom="0.75" header="0.3" footer="0.3"/>
  <pageSetup paperSize="9" orientation="landscape" horizontalDpi="300" verticalDpi="300" r:id="rId1"/>
  <colBreaks count="1" manualBreakCount="1">
    <brk id="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6">
    <pageSetUpPr fitToPage="1"/>
  </sheetPr>
  <dimension ref="A1:G34"/>
  <sheetViews>
    <sheetView showGridLines="0" zoomScaleNormal="100" workbookViewId="0"/>
  </sheetViews>
  <sheetFormatPr defaultRowHeight="15" x14ac:dyDescent="0.25"/>
  <cols>
    <col min="1" max="1" width="36.85546875" customWidth="1"/>
    <col min="2" max="7" width="13.85546875" customWidth="1"/>
  </cols>
  <sheetData>
    <row r="1" spans="1:7" x14ac:dyDescent="0.25">
      <c r="A1" s="166" t="s">
        <v>325</v>
      </c>
    </row>
    <row r="3" spans="1:7" x14ac:dyDescent="0.25">
      <c r="A3" s="229"/>
      <c r="B3" s="344" t="s">
        <v>530</v>
      </c>
      <c r="C3" s="344" t="s">
        <v>531</v>
      </c>
      <c r="D3" s="344" t="s">
        <v>312</v>
      </c>
      <c r="E3" s="344" t="s">
        <v>530</v>
      </c>
      <c r="F3" s="344" t="s">
        <v>531</v>
      </c>
      <c r="G3" s="345" t="s">
        <v>312</v>
      </c>
    </row>
    <row r="5" spans="1:7" x14ac:dyDescent="0.25">
      <c r="A5" s="231" t="s">
        <v>322</v>
      </c>
      <c r="B5" s="233">
        <v>34.830949436824241</v>
      </c>
      <c r="C5" s="233">
        <v>34.091747950040279</v>
      </c>
      <c r="D5" s="233">
        <v>50.594758168068815</v>
      </c>
      <c r="E5" s="236" t="s">
        <v>63</v>
      </c>
      <c r="F5" s="232">
        <v>1.1126933160658457</v>
      </c>
      <c r="G5" s="233">
        <v>0</v>
      </c>
    </row>
    <row r="6" spans="1:7" x14ac:dyDescent="0.25">
      <c r="A6" s="231" t="s">
        <v>323</v>
      </c>
      <c r="B6" s="233">
        <v>64.08785527989555</v>
      </c>
      <c r="C6" s="233">
        <v>65.208359710326036</v>
      </c>
      <c r="D6" s="233">
        <v>45.972232811520456</v>
      </c>
      <c r="E6" s="233">
        <v>75.696243360500375</v>
      </c>
      <c r="F6" s="233">
        <v>73.461018679711401</v>
      </c>
      <c r="G6" s="233">
        <v>62.544931298338682</v>
      </c>
    </row>
    <row r="7" spans="1:7" x14ac:dyDescent="0.25">
      <c r="A7" s="231" t="s">
        <v>324</v>
      </c>
      <c r="B7" s="236" t="s">
        <v>63</v>
      </c>
      <c r="C7" s="232">
        <v>0.24701021556570185</v>
      </c>
      <c r="D7" s="236" t="s">
        <v>63</v>
      </c>
      <c r="E7" s="233">
        <v>23.314622048726505</v>
      </c>
      <c r="F7" s="233">
        <v>24.824923538064958</v>
      </c>
      <c r="G7" s="233">
        <v>35.745691837755494</v>
      </c>
    </row>
    <row r="9" spans="1:7" x14ac:dyDescent="0.25">
      <c r="A9" t="s">
        <v>316</v>
      </c>
    </row>
    <row r="34" spans="1:1" x14ac:dyDescent="0.25">
      <c r="A34" s="255" t="s">
        <v>459</v>
      </c>
    </row>
  </sheetData>
  <hyperlinks>
    <hyperlink ref="A34" location="Indice!A1" display="&lt; Torna all'indice"/>
  </hyperlinks>
  <pageMargins left="0.7" right="0.7" top="0.75" bottom="0.75" header="0.3" footer="0.3"/>
  <pageSetup paperSize="9" scale="99"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7"/>
  <dimension ref="A1:S41"/>
  <sheetViews>
    <sheetView showGridLines="0" zoomScaleNormal="100" workbookViewId="0"/>
  </sheetViews>
  <sheetFormatPr defaultRowHeight="15" x14ac:dyDescent="0.25"/>
  <cols>
    <col min="1" max="1" width="36.85546875" bestFit="1" customWidth="1"/>
    <col min="2" max="5" width="15.85546875" customWidth="1"/>
    <col min="10" max="10" width="22.5703125" bestFit="1" customWidth="1"/>
  </cols>
  <sheetData>
    <row r="1" spans="1:19" x14ac:dyDescent="0.25">
      <c r="A1" s="166" t="s">
        <v>639</v>
      </c>
    </row>
    <row r="3" spans="1:19" x14ac:dyDescent="0.25">
      <c r="A3" s="448"/>
      <c r="B3" s="821" t="s">
        <v>0</v>
      </c>
      <c r="C3" s="821"/>
      <c r="D3" s="821" t="s">
        <v>1</v>
      </c>
      <c r="E3" s="822"/>
    </row>
    <row r="4" spans="1:19" x14ac:dyDescent="0.25">
      <c r="A4" s="230"/>
      <c r="B4" s="230" t="s">
        <v>610</v>
      </c>
      <c r="C4" s="230" t="s">
        <v>611</v>
      </c>
      <c r="D4" s="230" t="s">
        <v>610</v>
      </c>
      <c r="E4" s="452" t="s">
        <v>611</v>
      </c>
    </row>
    <row r="5" spans="1:19" x14ac:dyDescent="0.25">
      <c r="A5" s="227"/>
      <c r="B5" s="227"/>
      <c r="C5" s="227"/>
      <c r="D5" s="227"/>
      <c r="E5" s="227"/>
    </row>
    <row r="6" spans="1:19" x14ac:dyDescent="0.25">
      <c r="A6" s="166" t="s">
        <v>41</v>
      </c>
      <c r="B6" s="449">
        <v>-18.057863303807117</v>
      </c>
      <c r="C6" s="449">
        <v>-31.604849377022298</v>
      </c>
      <c r="D6" s="440">
        <v>31.666139955440357</v>
      </c>
      <c r="E6" s="440">
        <v>20.016337282555625</v>
      </c>
      <c r="H6" s="228"/>
      <c r="I6" s="228"/>
      <c r="K6" s="228"/>
      <c r="M6" s="228"/>
      <c r="O6" s="228"/>
      <c r="P6" s="228"/>
      <c r="Q6" s="228"/>
      <c r="R6" s="228"/>
      <c r="S6" s="228"/>
    </row>
    <row r="7" spans="1:19" x14ac:dyDescent="0.25">
      <c r="A7" s="439" t="s">
        <v>171</v>
      </c>
      <c r="B7" s="451">
        <v>-14.231334702796886</v>
      </c>
      <c r="C7" s="450">
        <v>-24.635965439777578</v>
      </c>
      <c r="D7" s="450">
        <v>27.043823236470743</v>
      </c>
      <c r="E7" s="441">
        <v>16.770940708297303</v>
      </c>
      <c r="H7" s="228"/>
      <c r="I7" s="228"/>
      <c r="K7" s="228"/>
      <c r="M7" s="228"/>
      <c r="O7" s="228"/>
      <c r="P7" s="228"/>
      <c r="Q7" s="228"/>
      <c r="R7" s="228"/>
      <c r="S7" s="228"/>
    </row>
    <row r="8" spans="1:19" x14ac:dyDescent="0.25">
      <c r="A8" s="439" t="s">
        <v>612</v>
      </c>
      <c r="B8" s="450">
        <v>-25.455128399216232</v>
      </c>
      <c r="C8" s="450">
        <v>-40.198297039688711</v>
      </c>
      <c r="D8" s="450">
        <v>46.922574478310992</v>
      </c>
      <c r="E8" s="441">
        <v>16.901897720330069</v>
      </c>
      <c r="H8" s="228"/>
      <c r="I8" s="228"/>
      <c r="K8" s="228"/>
      <c r="M8" s="228"/>
      <c r="O8" s="228"/>
      <c r="P8" s="228"/>
      <c r="Q8" s="228"/>
      <c r="R8" s="228"/>
      <c r="S8" s="228"/>
    </row>
    <row r="9" spans="1:19" x14ac:dyDescent="0.25">
      <c r="A9" s="439" t="s">
        <v>613</v>
      </c>
      <c r="B9" s="450">
        <v>-36.655164291010244</v>
      </c>
      <c r="C9" s="450">
        <v>-38.873679344485701</v>
      </c>
      <c r="D9" s="450">
        <v>62.058016250937868</v>
      </c>
      <c r="E9" s="441">
        <v>18.571047279779176</v>
      </c>
      <c r="H9" s="228"/>
      <c r="I9" s="228"/>
      <c r="K9" s="228"/>
      <c r="M9" s="228"/>
      <c r="O9" s="228"/>
      <c r="P9" s="228"/>
      <c r="Q9" s="228"/>
      <c r="R9" s="228"/>
      <c r="S9" s="228"/>
    </row>
    <row r="10" spans="1:19" x14ac:dyDescent="0.25">
      <c r="A10" s="439" t="s">
        <v>169</v>
      </c>
      <c r="B10" s="450">
        <v>-13.814631102785436</v>
      </c>
      <c r="C10" s="450">
        <v>-32.552233571967939</v>
      </c>
      <c r="D10" s="450">
        <v>24.810070897387273</v>
      </c>
      <c r="E10" s="441">
        <v>19.368794847563723</v>
      </c>
      <c r="H10" s="228"/>
      <c r="I10" s="228"/>
      <c r="K10" s="228"/>
      <c r="M10" s="228"/>
      <c r="O10" s="228"/>
      <c r="P10" s="228"/>
      <c r="Q10" s="228"/>
      <c r="R10" s="228"/>
      <c r="S10" s="228"/>
    </row>
    <row r="11" spans="1:19" x14ac:dyDescent="0.25">
      <c r="A11" s="439" t="s">
        <v>168</v>
      </c>
      <c r="B11" s="450">
        <v>-19.692060086834488</v>
      </c>
      <c r="C11" s="450">
        <v>-33.883929446124007</v>
      </c>
      <c r="D11" s="450">
        <v>20.561827043450453</v>
      </c>
      <c r="E11" s="441">
        <v>27.68547645123585</v>
      </c>
      <c r="H11" s="228"/>
      <c r="I11" s="228"/>
      <c r="K11" s="228"/>
      <c r="M11" s="228"/>
      <c r="O11" s="228"/>
      <c r="P11" s="228"/>
      <c r="Q11" s="228"/>
      <c r="R11" s="228"/>
      <c r="S11" s="228"/>
    </row>
    <row r="12" spans="1:19" x14ac:dyDescent="0.25">
      <c r="P12" s="228"/>
      <c r="Q12" s="228"/>
      <c r="R12" s="228"/>
      <c r="S12" s="228"/>
    </row>
    <row r="14" spans="1:19" x14ac:dyDescent="0.25">
      <c r="A14" t="s">
        <v>68</v>
      </c>
    </row>
    <row r="41" spans="1:1" x14ac:dyDescent="0.25">
      <c r="A41" s="255" t="s">
        <v>459</v>
      </c>
    </row>
  </sheetData>
  <mergeCells count="2">
    <mergeCell ref="B3:C3"/>
    <mergeCell ref="D3:E3"/>
  </mergeCells>
  <hyperlinks>
    <hyperlink ref="A41" location="Indice!A1" display="&lt; Torna all'indice"/>
  </hyperlinks>
  <pageMargins left="0.7" right="0.7" top="0.75" bottom="0.75" header="0.3" footer="0.3"/>
  <pageSetup paperSize="9"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pageSetUpPr fitToPage="1"/>
  </sheetPr>
  <dimension ref="A1:F37"/>
  <sheetViews>
    <sheetView showGridLines="0" zoomScaleNormal="100" workbookViewId="0"/>
  </sheetViews>
  <sheetFormatPr defaultRowHeight="15" x14ac:dyDescent="0.25"/>
  <cols>
    <col min="1" max="1" width="32.5703125" customWidth="1"/>
    <col min="2" max="6" width="26.5703125" customWidth="1"/>
  </cols>
  <sheetData>
    <row r="1" spans="1:6" x14ac:dyDescent="0.25">
      <c r="A1" s="166" t="s">
        <v>522</v>
      </c>
    </row>
    <row r="2" spans="1:6" x14ac:dyDescent="0.25">
      <c r="A2" t="s">
        <v>261</v>
      </c>
    </row>
    <row r="3" spans="1:6" s="166" customFormat="1" x14ac:dyDescent="0.25">
      <c r="A3" s="344"/>
      <c r="B3" s="344" t="s">
        <v>326</v>
      </c>
      <c r="C3" s="344" t="s">
        <v>327</v>
      </c>
      <c r="D3" s="344" t="s">
        <v>328</v>
      </c>
      <c r="E3" s="345" t="s">
        <v>329</v>
      </c>
    </row>
    <row r="5" spans="1:6" x14ac:dyDescent="0.25">
      <c r="A5" s="231" t="s">
        <v>331</v>
      </c>
      <c r="B5" s="233">
        <v>70.421112309889793</v>
      </c>
      <c r="C5" s="233">
        <v>75.47123343995203</v>
      </c>
      <c r="D5" s="232">
        <v>41.896977509096523</v>
      </c>
      <c r="E5" s="232">
        <v>69.345374626115003</v>
      </c>
      <c r="F5" s="228"/>
    </row>
    <row r="6" spans="1:6" x14ac:dyDescent="0.25">
      <c r="A6" s="231" t="s">
        <v>332</v>
      </c>
      <c r="B6" s="233">
        <v>24.932961323528989</v>
      </c>
      <c r="C6" s="233">
        <v>18.613701162563668</v>
      </c>
      <c r="D6" s="232">
        <v>39.655755472190684</v>
      </c>
      <c r="E6" s="232">
        <v>20.120904958676935</v>
      </c>
      <c r="F6" s="228"/>
    </row>
    <row r="7" spans="1:6" x14ac:dyDescent="0.25">
      <c r="A7" s="231" t="s">
        <v>330</v>
      </c>
      <c r="B7" s="232">
        <v>4.5314633330911649</v>
      </c>
      <c r="C7" s="232">
        <v>5.3450288633413958</v>
      </c>
      <c r="D7" s="232">
        <v>18.4472670187128</v>
      </c>
      <c r="E7" s="236" t="s">
        <v>63</v>
      </c>
      <c r="F7" s="228"/>
    </row>
    <row r="8" spans="1:6" x14ac:dyDescent="0.25">
      <c r="A8" s="231" t="s">
        <v>333</v>
      </c>
      <c r="B8" s="232">
        <v>0.11446303349005145</v>
      </c>
      <c r="C8" s="232">
        <v>0.25845322428117545</v>
      </c>
      <c r="D8" s="233">
        <v>0</v>
      </c>
      <c r="E8" s="232">
        <v>4.7484539504434018</v>
      </c>
      <c r="F8" s="228"/>
    </row>
    <row r="9" spans="1:6" x14ac:dyDescent="0.25">
      <c r="A9" s="231" t="s">
        <v>334</v>
      </c>
      <c r="B9" s="233">
        <v>0</v>
      </c>
      <c r="C9" s="236" t="s">
        <v>63</v>
      </c>
      <c r="D9" s="233">
        <v>0</v>
      </c>
      <c r="E9" s="233">
        <v>0</v>
      </c>
      <c r="F9" s="228"/>
    </row>
    <row r="10" spans="1:6" x14ac:dyDescent="0.25">
      <c r="B10" s="228"/>
      <c r="C10" s="228"/>
      <c r="D10" s="228"/>
      <c r="E10" s="228"/>
      <c r="F10" s="228"/>
    </row>
    <row r="11" spans="1:6" x14ac:dyDescent="0.25">
      <c r="A11" t="s">
        <v>316</v>
      </c>
      <c r="B11" s="228"/>
      <c r="C11" s="228"/>
      <c r="D11" s="228"/>
      <c r="E11" s="228"/>
      <c r="F11" s="228"/>
    </row>
    <row r="37" spans="1:1" x14ac:dyDescent="0.25">
      <c r="A37" s="255" t="s">
        <v>459</v>
      </c>
    </row>
  </sheetData>
  <hyperlinks>
    <hyperlink ref="A37" location="Indice!A1" display="&lt; Torna all'indice"/>
  </hyperlinks>
  <pageMargins left="0.7" right="0.7" top="0.75" bottom="0.75" header="0.3" footer="0.3"/>
  <pageSetup paperSize="9" scale="89" orientation="landscape"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dimension ref="A1:E32"/>
  <sheetViews>
    <sheetView showGridLines="0" zoomScaleNormal="100" workbookViewId="0"/>
  </sheetViews>
  <sheetFormatPr defaultRowHeight="15" x14ac:dyDescent="0.25"/>
  <cols>
    <col min="3" max="5" width="20.140625" customWidth="1"/>
  </cols>
  <sheetData>
    <row r="1" spans="1:5" x14ac:dyDescent="0.25">
      <c r="A1" s="519" t="s">
        <v>670</v>
      </c>
    </row>
    <row r="3" spans="1:5" s="235" customFormat="1" ht="90" x14ac:dyDescent="0.25">
      <c r="A3" s="824"/>
      <c r="B3" s="825"/>
      <c r="C3" s="514" t="s">
        <v>634</v>
      </c>
      <c r="D3" s="514" t="s">
        <v>635</v>
      </c>
      <c r="E3" s="515" t="s">
        <v>636</v>
      </c>
    </row>
    <row r="4" spans="1:5" s="235" customFormat="1" x14ac:dyDescent="0.25">
      <c r="A4" s="516"/>
      <c r="B4" s="516"/>
      <c r="C4" s="516"/>
      <c r="D4" s="516"/>
      <c r="E4" s="516"/>
    </row>
    <row r="5" spans="1:5" s="235" customFormat="1" x14ac:dyDescent="0.25">
      <c r="A5" s="823">
        <v>2020</v>
      </c>
      <c r="B5" s="517" t="s">
        <v>0</v>
      </c>
      <c r="C5" s="518">
        <v>16.747108158254967</v>
      </c>
      <c r="D5" s="518">
        <v>4.1337702934794578</v>
      </c>
      <c r="E5" s="518">
        <v>1.8965687999237837</v>
      </c>
    </row>
    <row r="6" spans="1:5" s="235" customFormat="1" x14ac:dyDescent="0.25">
      <c r="A6" s="823"/>
      <c r="B6" s="517" t="s">
        <v>1</v>
      </c>
      <c r="C6" s="518">
        <v>27.795835949743584</v>
      </c>
      <c r="D6" s="518">
        <v>6.6905046703103626</v>
      </c>
      <c r="E6" s="518">
        <v>0.89538926323617007</v>
      </c>
    </row>
    <row r="7" spans="1:5" x14ac:dyDescent="0.25">
      <c r="A7" s="823">
        <v>2016</v>
      </c>
      <c r="B7" s="517" t="s">
        <v>0</v>
      </c>
      <c r="C7" s="517">
        <v>15.1</v>
      </c>
      <c r="D7" s="517">
        <v>3.6</v>
      </c>
      <c r="E7" s="517">
        <v>1.6</v>
      </c>
    </row>
    <row r="8" spans="1:5" x14ac:dyDescent="0.25">
      <c r="A8" s="823"/>
      <c r="B8" s="517" t="s">
        <v>1</v>
      </c>
      <c r="C8" s="517">
        <v>25.9</v>
      </c>
      <c r="D8" s="517">
        <v>5.6</v>
      </c>
      <c r="E8" s="517">
        <v>1.7</v>
      </c>
    </row>
    <row r="10" spans="1:5" x14ac:dyDescent="0.25">
      <c r="A10" t="s">
        <v>68</v>
      </c>
    </row>
    <row r="32" spans="1:1" x14ac:dyDescent="0.25">
      <c r="A32" s="255" t="s">
        <v>459</v>
      </c>
    </row>
  </sheetData>
  <mergeCells count="3">
    <mergeCell ref="A7:A8"/>
    <mergeCell ref="A3:B3"/>
    <mergeCell ref="A5:A6"/>
  </mergeCells>
  <hyperlinks>
    <hyperlink ref="A32" location="Indice!A1" display="&lt; Torna all'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K64"/>
  <sheetViews>
    <sheetView showGridLines="0" zoomScaleNormal="100" workbookViewId="0">
      <selection sqref="A1:J1"/>
    </sheetView>
  </sheetViews>
  <sheetFormatPr defaultColWidth="13.5703125" defaultRowHeight="12" x14ac:dyDescent="0.2"/>
  <cols>
    <col min="1" max="1" width="13.5703125" style="35"/>
    <col min="2" max="4" width="11.28515625" style="35" customWidth="1"/>
    <col min="5" max="5" width="12.5703125" style="35" customWidth="1"/>
    <col min="6" max="9" width="11.28515625" style="35" customWidth="1"/>
    <col min="10" max="10" width="12.42578125" style="35" customWidth="1"/>
    <col min="11" max="11" width="12.42578125" style="173" customWidth="1"/>
    <col min="12" max="16384" width="13.5703125" style="35"/>
  </cols>
  <sheetData>
    <row r="1" spans="1:11" x14ac:dyDescent="0.2">
      <c r="A1" s="758" t="s">
        <v>691</v>
      </c>
      <c r="B1" s="758"/>
      <c r="C1" s="758"/>
      <c r="D1" s="758"/>
      <c r="E1" s="758"/>
      <c r="F1" s="758"/>
      <c r="G1" s="758"/>
      <c r="H1" s="758"/>
      <c r="I1" s="758"/>
      <c r="J1" s="758"/>
      <c r="K1" s="35"/>
    </row>
    <row r="3" spans="1:11" x14ac:dyDescent="0.2">
      <c r="A3" s="36"/>
      <c r="B3" s="753" t="s">
        <v>0</v>
      </c>
      <c r="C3" s="753"/>
      <c r="D3" s="753"/>
      <c r="E3" s="753"/>
      <c r="F3" s="753"/>
      <c r="G3" s="760" t="s">
        <v>1</v>
      </c>
      <c r="H3" s="761"/>
      <c r="I3" s="761"/>
      <c r="J3" s="761"/>
      <c r="K3" s="761"/>
    </row>
    <row r="4" spans="1:11" s="44" customFormat="1" ht="84" x14ac:dyDescent="0.2">
      <c r="A4" s="43"/>
      <c r="B4" s="343" t="s">
        <v>275</v>
      </c>
      <c r="C4" s="343" t="s">
        <v>277</v>
      </c>
      <c r="D4" s="343" t="s">
        <v>276</v>
      </c>
      <c r="E4" s="343" t="s">
        <v>278</v>
      </c>
      <c r="F4" s="343" t="s">
        <v>40</v>
      </c>
      <c r="G4" s="343" t="s">
        <v>275</v>
      </c>
      <c r="H4" s="343" t="s">
        <v>277</v>
      </c>
      <c r="I4" s="343" t="s">
        <v>276</v>
      </c>
      <c r="J4" s="343" t="s">
        <v>278</v>
      </c>
      <c r="K4" s="343" t="s">
        <v>40</v>
      </c>
    </row>
    <row r="5" spans="1:11" s="44" customFormat="1" x14ac:dyDescent="0.2">
      <c r="A5" s="151"/>
      <c r="B5" s="151"/>
      <c r="C5" s="151"/>
      <c r="D5" s="151"/>
      <c r="E5" s="151"/>
      <c r="F5" s="151"/>
      <c r="G5" s="151"/>
      <c r="H5" s="151"/>
      <c r="I5" s="151"/>
      <c r="J5" s="151"/>
      <c r="K5" s="151"/>
    </row>
    <row r="6" spans="1:11" x14ac:dyDescent="0.2">
      <c r="A6" s="45" t="s">
        <v>41</v>
      </c>
      <c r="B6" s="46">
        <v>-80732</v>
      </c>
      <c r="C6" s="46">
        <v>-74178</v>
      </c>
      <c r="D6" s="46">
        <v>-3929</v>
      </c>
      <c r="E6" s="46">
        <v>-13495</v>
      </c>
      <c r="F6" s="46">
        <v>-3</v>
      </c>
      <c r="G6" s="295">
        <v>72463</v>
      </c>
      <c r="H6" s="295">
        <v>72395</v>
      </c>
      <c r="I6" s="295">
        <v>17452</v>
      </c>
      <c r="J6" s="295">
        <v>19372</v>
      </c>
      <c r="K6" s="295">
        <v>4</v>
      </c>
    </row>
    <row r="7" spans="1:11" x14ac:dyDescent="0.2">
      <c r="A7" s="75" t="s">
        <v>279</v>
      </c>
      <c r="B7" s="672">
        <v>-6522</v>
      </c>
      <c r="C7" s="672">
        <v>0</v>
      </c>
      <c r="D7" s="672">
        <v>0</v>
      </c>
      <c r="E7" s="672">
        <v>0</v>
      </c>
      <c r="F7" s="672">
        <v>0</v>
      </c>
      <c r="G7" s="259">
        <v>6387</v>
      </c>
      <c r="H7" s="259">
        <v>0</v>
      </c>
      <c r="I7" s="259">
        <v>0</v>
      </c>
      <c r="J7" s="259">
        <v>0</v>
      </c>
      <c r="K7" s="259">
        <v>0</v>
      </c>
    </row>
    <row r="8" spans="1:11" x14ac:dyDescent="0.2">
      <c r="A8" s="75" t="s">
        <v>280</v>
      </c>
      <c r="B8" s="672">
        <v>-7827</v>
      </c>
      <c r="C8" s="672">
        <v>0</v>
      </c>
      <c r="D8" s="672">
        <v>0</v>
      </c>
      <c r="E8" s="672">
        <v>0</v>
      </c>
      <c r="F8" s="672">
        <v>0</v>
      </c>
      <c r="G8" s="259">
        <v>7474</v>
      </c>
      <c r="H8" s="259">
        <v>0</v>
      </c>
      <c r="I8" s="259">
        <v>0</v>
      </c>
      <c r="J8" s="259">
        <v>0</v>
      </c>
      <c r="K8" s="259">
        <v>0</v>
      </c>
    </row>
    <row r="9" spans="1:11" x14ac:dyDescent="0.2">
      <c r="A9" s="75" t="s">
        <v>281</v>
      </c>
      <c r="B9" s="672">
        <v>-8613</v>
      </c>
      <c r="C9" s="672">
        <v>0</v>
      </c>
      <c r="D9" s="672">
        <v>0</v>
      </c>
      <c r="E9" s="672">
        <v>0</v>
      </c>
      <c r="F9" s="672">
        <v>0</v>
      </c>
      <c r="G9" s="259">
        <v>8295</v>
      </c>
      <c r="H9" s="259">
        <v>0</v>
      </c>
      <c r="I9" s="259">
        <v>0</v>
      </c>
      <c r="J9" s="259">
        <v>0</v>
      </c>
      <c r="K9" s="259">
        <v>1</v>
      </c>
    </row>
    <row r="10" spans="1:11" x14ac:dyDescent="0.2">
      <c r="A10" s="75" t="s">
        <v>282</v>
      </c>
      <c r="B10" s="672">
        <v>-8823</v>
      </c>
      <c r="C10" s="672">
        <v>0</v>
      </c>
      <c r="D10" s="672">
        <v>0</v>
      </c>
      <c r="E10" s="672">
        <v>0</v>
      </c>
      <c r="F10" s="672">
        <v>0</v>
      </c>
      <c r="G10" s="259">
        <v>8246</v>
      </c>
      <c r="H10" s="259">
        <v>4</v>
      </c>
      <c r="I10" s="259">
        <v>0</v>
      </c>
      <c r="J10" s="259">
        <v>0</v>
      </c>
      <c r="K10" s="259">
        <v>1</v>
      </c>
    </row>
    <row r="11" spans="1:11" x14ac:dyDescent="0.2">
      <c r="A11" s="75" t="s">
        <v>283</v>
      </c>
      <c r="B11" s="672">
        <v>-9601</v>
      </c>
      <c r="C11" s="672">
        <v>-78</v>
      </c>
      <c r="D11" s="672">
        <v>0</v>
      </c>
      <c r="E11" s="672">
        <v>-1</v>
      </c>
      <c r="F11" s="672">
        <v>0</v>
      </c>
      <c r="G11" s="259">
        <v>8799</v>
      </c>
      <c r="H11" s="259">
        <v>203</v>
      </c>
      <c r="I11" s="259">
        <v>1</v>
      </c>
      <c r="J11" s="259">
        <v>7</v>
      </c>
      <c r="K11" s="259">
        <v>0</v>
      </c>
    </row>
    <row r="12" spans="1:11" x14ac:dyDescent="0.2">
      <c r="A12" s="75" t="s">
        <v>284</v>
      </c>
      <c r="B12" s="672">
        <v>-8995</v>
      </c>
      <c r="C12" s="672">
        <v>-692</v>
      </c>
      <c r="D12" s="672">
        <v>0</v>
      </c>
      <c r="E12" s="672">
        <v>-25</v>
      </c>
      <c r="F12" s="672">
        <v>0</v>
      </c>
      <c r="G12" s="259">
        <v>7680</v>
      </c>
      <c r="H12" s="259">
        <v>1411</v>
      </c>
      <c r="I12" s="259">
        <v>1</v>
      </c>
      <c r="J12" s="259">
        <v>73</v>
      </c>
      <c r="K12" s="259">
        <v>0</v>
      </c>
    </row>
    <row r="13" spans="1:11" x14ac:dyDescent="0.2">
      <c r="A13" s="75" t="s">
        <v>285</v>
      </c>
      <c r="B13" s="672">
        <v>-7241</v>
      </c>
      <c r="C13" s="672">
        <v>-2617</v>
      </c>
      <c r="D13" s="672">
        <v>-1</v>
      </c>
      <c r="E13" s="672">
        <v>-129</v>
      </c>
      <c r="F13" s="672">
        <v>0</v>
      </c>
      <c r="G13" s="259">
        <v>5559</v>
      </c>
      <c r="H13" s="259">
        <v>3764</v>
      </c>
      <c r="I13" s="259">
        <v>7</v>
      </c>
      <c r="J13" s="259">
        <v>293</v>
      </c>
      <c r="K13" s="259">
        <v>0</v>
      </c>
    </row>
    <row r="14" spans="1:11" x14ac:dyDescent="0.2">
      <c r="A14" s="75" t="s">
        <v>286</v>
      </c>
      <c r="B14" s="672">
        <v>-5160</v>
      </c>
      <c r="C14" s="672">
        <v>-4636</v>
      </c>
      <c r="D14" s="672">
        <v>-3</v>
      </c>
      <c r="E14" s="672">
        <v>-405</v>
      </c>
      <c r="F14" s="672">
        <v>-1</v>
      </c>
      <c r="G14" s="259">
        <v>3900</v>
      </c>
      <c r="H14" s="259">
        <v>5684</v>
      </c>
      <c r="I14" s="259">
        <v>34</v>
      </c>
      <c r="J14" s="259">
        <v>657</v>
      </c>
      <c r="K14" s="259">
        <v>0</v>
      </c>
    </row>
    <row r="15" spans="1:11" x14ac:dyDescent="0.2">
      <c r="A15" s="75" t="s">
        <v>287</v>
      </c>
      <c r="B15" s="672">
        <v>-3960</v>
      </c>
      <c r="C15" s="672">
        <v>-6007</v>
      </c>
      <c r="D15" s="672">
        <v>-12</v>
      </c>
      <c r="E15" s="672">
        <v>-761</v>
      </c>
      <c r="F15" s="672">
        <v>0</v>
      </c>
      <c r="G15" s="259">
        <v>3086</v>
      </c>
      <c r="H15" s="259">
        <v>7051</v>
      </c>
      <c r="I15" s="259">
        <v>76</v>
      </c>
      <c r="J15" s="259">
        <v>1192</v>
      </c>
      <c r="K15" s="259">
        <v>0</v>
      </c>
    </row>
    <row r="16" spans="1:11" x14ac:dyDescent="0.2">
      <c r="A16" s="75" t="s">
        <v>288</v>
      </c>
      <c r="B16" s="672">
        <v>-3680</v>
      </c>
      <c r="C16" s="672">
        <v>-7388</v>
      </c>
      <c r="D16" s="672">
        <v>-35</v>
      </c>
      <c r="E16" s="672">
        <v>-1265</v>
      </c>
      <c r="F16" s="672">
        <v>0</v>
      </c>
      <c r="G16" s="259">
        <v>2803</v>
      </c>
      <c r="H16" s="259">
        <v>8205</v>
      </c>
      <c r="I16" s="259">
        <v>185</v>
      </c>
      <c r="J16" s="259">
        <v>1858</v>
      </c>
      <c r="K16" s="259">
        <v>1</v>
      </c>
    </row>
    <row r="17" spans="1:11" x14ac:dyDescent="0.2">
      <c r="A17" s="75" t="s">
        <v>289</v>
      </c>
      <c r="B17" s="672">
        <v>-3440</v>
      </c>
      <c r="C17" s="672">
        <v>-8884</v>
      </c>
      <c r="D17" s="672">
        <v>-77</v>
      </c>
      <c r="E17" s="672">
        <v>-1931</v>
      </c>
      <c r="F17" s="672">
        <v>0</v>
      </c>
      <c r="G17" s="259">
        <v>2580</v>
      </c>
      <c r="H17" s="259">
        <v>8986</v>
      </c>
      <c r="I17" s="259">
        <v>293</v>
      </c>
      <c r="J17" s="259">
        <v>2786</v>
      </c>
      <c r="K17" s="259">
        <v>1</v>
      </c>
    </row>
    <row r="18" spans="1:11" x14ac:dyDescent="0.2">
      <c r="A18" s="75" t="s">
        <v>290</v>
      </c>
      <c r="B18" s="672">
        <v>-2547</v>
      </c>
      <c r="C18" s="672">
        <v>-9697</v>
      </c>
      <c r="D18" s="672">
        <v>-110</v>
      </c>
      <c r="E18" s="672">
        <v>-2500</v>
      </c>
      <c r="F18" s="672">
        <v>0</v>
      </c>
      <c r="G18" s="259">
        <v>2049</v>
      </c>
      <c r="H18" s="259">
        <v>9039</v>
      </c>
      <c r="I18" s="259">
        <v>587</v>
      </c>
      <c r="J18" s="259">
        <v>3211</v>
      </c>
      <c r="K18" s="259">
        <v>0</v>
      </c>
    </row>
    <row r="19" spans="1:11" x14ac:dyDescent="0.2">
      <c r="A19" s="75" t="s">
        <v>291</v>
      </c>
      <c r="B19" s="672">
        <v>-1499</v>
      </c>
      <c r="C19" s="672">
        <v>-8177</v>
      </c>
      <c r="D19" s="672">
        <v>-205</v>
      </c>
      <c r="E19" s="672">
        <v>-2088</v>
      </c>
      <c r="F19" s="672">
        <v>0</v>
      </c>
      <c r="G19" s="259">
        <v>1498</v>
      </c>
      <c r="H19" s="259">
        <v>7377</v>
      </c>
      <c r="I19" s="259">
        <v>845</v>
      </c>
      <c r="J19" s="259">
        <v>2710</v>
      </c>
      <c r="K19" s="259">
        <v>0</v>
      </c>
    </row>
    <row r="20" spans="1:11" x14ac:dyDescent="0.2">
      <c r="A20" s="75" t="s">
        <v>292</v>
      </c>
      <c r="B20" s="672">
        <v>-1078</v>
      </c>
      <c r="C20" s="672">
        <v>-6821</v>
      </c>
      <c r="D20" s="672">
        <v>-285</v>
      </c>
      <c r="E20" s="672">
        <v>-1626</v>
      </c>
      <c r="F20" s="672">
        <v>0</v>
      </c>
      <c r="G20" s="259">
        <v>1109</v>
      </c>
      <c r="H20" s="259">
        <v>6056</v>
      </c>
      <c r="I20" s="259">
        <v>1282</v>
      </c>
      <c r="J20" s="259">
        <v>2097</v>
      </c>
      <c r="K20" s="259">
        <v>0</v>
      </c>
    </row>
    <row r="21" spans="1:11" x14ac:dyDescent="0.2">
      <c r="A21" s="75" t="s">
        <v>293</v>
      </c>
      <c r="B21" s="672">
        <v>-720</v>
      </c>
      <c r="C21" s="672">
        <v>-6266</v>
      </c>
      <c r="D21" s="672">
        <v>-434</v>
      </c>
      <c r="E21" s="672">
        <v>-1168</v>
      </c>
      <c r="F21" s="672">
        <v>-1</v>
      </c>
      <c r="G21" s="259">
        <v>913</v>
      </c>
      <c r="H21" s="259">
        <v>5595</v>
      </c>
      <c r="I21" s="259">
        <v>1915</v>
      </c>
      <c r="J21" s="259">
        <v>1648</v>
      </c>
      <c r="K21" s="259">
        <v>0</v>
      </c>
    </row>
    <row r="22" spans="1:11" x14ac:dyDescent="0.2">
      <c r="A22" s="75" t="s">
        <v>294</v>
      </c>
      <c r="B22" s="672">
        <v>-511</v>
      </c>
      <c r="C22" s="672">
        <v>-5836</v>
      </c>
      <c r="D22" s="672">
        <v>-674</v>
      </c>
      <c r="E22" s="672">
        <v>-882</v>
      </c>
      <c r="F22" s="672">
        <v>-1</v>
      </c>
      <c r="G22" s="259">
        <v>712</v>
      </c>
      <c r="H22" s="259">
        <v>4711</v>
      </c>
      <c r="I22" s="259">
        <v>2833</v>
      </c>
      <c r="J22" s="259">
        <v>1353</v>
      </c>
      <c r="K22" s="259">
        <v>0</v>
      </c>
    </row>
    <row r="23" spans="1:11" x14ac:dyDescent="0.2">
      <c r="A23" s="75" t="s">
        <v>295</v>
      </c>
      <c r="B23" s="672">
        <v>-291</v>
      </c>
      <c r="C23" s="672">
        <v>-4162</v>
      </c>
      <c r="D23" s="672">
        <v>-835</v>
      </c>
      <c r="E23" s="672">
        <v>-459</v>
      </c>
      <c r="F23" s="672">
        <v>0</v>
      </c>
      <c r="G23" s="259">
        <v>581</v>
      </c>
      <c r="H23" s="259">
        <v>2796</v>
      </c>
      <c r="I23" s="259">
        <v>3403</v>
      </c>
      <c r="J23" s="259">
        <v>860</v>
      </c>
      <c r="K23" s="259">
        <v>0</v>
      </c>
    </row>
    <row r="24" spans="1:11" x14ac:dyDescent="0.2">
      <c r="A24" s="75" t="s">
        <v>296</v>
      </c>
      <c r="B24" s="672">
        <v>-158</v>
      </c>
      <c r="C24" s="672">
        <v>-2168</v>
      </c>
      <c r="D24" s="672">
        <v>-751</v>
      </c>
      <c r="E24" s="672">
        <v>-196</v>
      </c>
      <c r="F24" s="672">
        <v>0</v>
      </c>
      <c r="G24" s="259">
        <v>420</v>
      </c>
      <c r="H24" s="259">
        <v>1207</v>
      </c>
      <c r="I24" s="259">
        <v>3230</v>
      </c>
      <c r="J24" s="259">
        <v>412</v>
      </c>
      <c r="K24" s="259">
        <v>0</v>
      </c>
    </row>
    <row r="25" spans="1:11" x14ac:dyDescent="0.2">
      <c r="A25" s="75" t="s">
        <v>297</v>
      </c>
      <c r="B25" s="672">
        <v>-66</v>
      </c>
      <c r="C25" s="672">
        <v>-749</v>
      </c>
      <c r="D25" s="672">
        <v>-507</v>
      </c>
      <c r="E25" s="672">
        <v>-59</v>
      </c>
      <c r="F25" s="672">
        <v>0</v>
      </c>
      <c r="G25" s="259">
        <v>372</v>
      </c>
      <c r="H25" s="259">
        <v>306</v>
      </c>
      <c r="I25" s="259">
        <v>2760</v>
      </c>
      <c r="J25" s="259">
        <v>215</v>
      </c>
      <c r="K25" s="259">
        <v>0</v>
      </c>
    </row>
    <row r="27" spans="1:11" x14ac:dyDescent="0.2">
      <c r="A27" s="47" t="s">
        <v>133</v>
      </c>
    </row>
    <row r="29" spans="1:11" ht="15" x14ac:dyDescent="0.25">
      <c r="A29" s="255" t="s">
        <v>459</v>
      </c>
    </row>
    <row r="31" spans="1:11" x14ac:dyDescent="0.2">
      <c r="B31" s="759"/>
      <c r="C31" s="759"/>
      <c r="D31" s="759"/>
      <c r="E31" s="759"/>
      <c r="F31" s="759"/>
      <c r="G31" s="759"/>
      <c r="H31" s="759"/>
      <c r="I31" s="759"/>
      <c r="J31" s="759"/>
      <c r="K31" s="35"/>
    </row>
    <row r="36" spans="1:11" x14ac:dyDescent="0.2">
      <c r="J36" s="173"/>
      <c r="K36" s="35"/>
    </row>
    <row r="37" spans="1:11" x14ac:dyDescent="0.2">
      <c r="I37" s="173"/>
      <c r="K37" s="35"/>
    </row>
    <row r="38" spans="1:11" x14ac:dyDescent="0.2">
      <c r="K38" s="35"/>
    </row>
    <row r="39" spans="1:11" ht="12.75" x14ac:dyDescent="0.2">
      <c r="A39" s="671"/>
      <c r="B39" s="477"/>
      <c r="C39" s="477"/>
      <c r="D39" s="477"/>
      <c r="E39" s="477"/>
      <c r="F39" s="477"/>
      <c r="K39" s="35"/>
    </row>
    <row r="40" spans="1:11" s="477" customFormat="1" ht="12.75" x14ac:dyDescent="0.2">
      <c r="A40" s="671"/>
    </row>
    <row r="41" spans="1:11" s="477" customFormat="1" ht="12.75" x14ac:dyDescent="0.2">
      <c r="A41" s="671"/>
    </row>
    <row r="42" spans="1:11" ht="12.75" x14ac:dyDescent="0.2">
      <c r="A42" s="671"/>
      <c r="B42" s="529"/>
      <c r="C42" s="529"/>
      <c r="D42" s="529"/>
      <c r="E42" s="529"/>
      <c r="F42" s="529"/>
      <c r="K42" s="35"/>
    </row>
    <row r="43" spans="1:11" ht="12.75" x14ac:dyDescent="0.2">
      <c r="A43" s="671"/>
      <c r="B43" s="529"/>
      <c r="C43" s="529"/>
      <c r="D43" s="529"/>
      <c r="E43" s="529"/>
      <c r="F43" s="529"/>
      <c r="K43" s="35"/>
    </row>
    <row r="44" spans="1:11" ht="12.75" x14ac:dyDescent="0.2">
      <c r="A44" s="671"/>
      <c r="B44" s="529"/>
      <c r="C44" s="529"/>
      <c r="D44" s="529"/>
      <c r="E44" s="529"/>
      <c r="F44" s="529"/>
      <c r="K44" s="35"/>
    </row>
    <row r="45" spans="1:11" ht="12.75" x14ac:dyDescent="0.2">
      <c r="A45" s="671"/>
      <c r="B45" s="529"/>
      <c r="C45" s="529"/>
      <c r="D45" s="529"/>
      <c r="E45" s="529"/>
      <c r="F45" s="529"/>
      <c r="K45" s="35"/>
    </row>
    <row r="46" spans="1:11" ht="12.75" x14ac:dyDescent="0.2">
      <c r="A46" s="671"/>
      <c r="B46" s="529"/>
      <c r="C46" s="529"/>
      <c r="D46" s="529"/>
      <c r="E46" s="529"/>
      <c r="F46" s="529"/>
      <c r="K46" s="35"/>
    </row>
    <row r="47" spans="1:11" ht="12.75" x14ac:dyDescent="0.2">
      <c r="A47" s="671"/>
      <c r="B47" s="529"/>
      <c r="C47" s="529"/>
      <c r="D47" s="529"/>
      <c r="E47" s="529"/>
      <c r="F47" s="529"/>
      <c r="K47" s="35"/>
    </row>
    <row r="48" spans="1:11" ht="12.75" x14ac:dyDescent="0.2">
      <c r="A48" s="671"/>
      <c r="B48" s="529"/>
      <c r="C48" s="529"/>
      <c r="D48" s="529"/>
      <c r="E48" s="529"/>
      <c r="F48" s="529"/>
      <c r="K48" s="35"/>
    </row>
    <row r="49" spans="1:11" ht="12.75" x14ac:dyDescent="0.2">
      <c r="A49" s="671"/>
      <c r="B49" s="529"/>
      <c r="C49" s="529"/>
      <c r="D49" s="529"/>
      <c r="E49" s="529"/>
      <c r="F49" s="529"/>
      <c r="K49" s="35"/>
    </row>
    <row r="50" spans="1:11" ht="12.75" x14ac:dyDescent="0.2">
      <c r="A50" s="671"/>
      <c r="B50" s="529"/>
      <c r="C50" s="529"/>
      <c r="D50" s="529"/>
      <c r="E50" s="529"/>
      <c r="F50" s="529"/>
      <c r="K50" s="35"/>
    </row>
    <row r="51" spans="1:11" ht="12.75" x14ac:dyDescent="0.2">
      <c r="A51" s="671"/>
      <c r="B51" s="529"/>
      <c r="C51" s="529"/>
      <c r="D51" s="529"/>
      <c r="E51" s="529"/>
      <c r="F51" s="529"/>
      <c r="K51" s="35"/>
    </row>
    <row r="52" spans="1:11" ht="12.75" x14ac:dyDescent="0.2">
      <c r="A52" s="671"/>
      <c r="B52" s="529"/>
      <c r="C52" s="529"/>
      <c r="D52" s="529"/>
      <c r="E52" s="529"/>
      <c r="F52" s="529"/>
      <c r="K52" s="35"/>
    </row>
    <row r="53" spans="1:11" ht="12.75" x14ac:dyDescent="0.2">
      <c r="A53" s="671"/>
      <c r="B53" s="529"/>
      <c r="C53" s="529"/>
      <c r="D53" s="529"/>
      <c r="E53" s="529"/>
      <c r="F53" s="529"/>
      <c r="K53" s="35"/>
    </row>
    <row r="54" spans="1:11" ht="12.75" x14ac:dyDescent="0.2">
      <c r="A54" s="671"/>
      <c r="B54" s="529"/>
      <c r="C54" s="529"/>
      <c r="D54" s="529"/>
      <c r="E54" s="529"/>
      <c r="F54" s="529"/>
      <c r="K54" s="35"/>
    </row>
    <row r="55" spans="1:11" ht="12.75" x14ac:dyDescent="0.2">
      <c r="A55" s="671"/>
      <c r="B55" s="529"/>
      <c r="C55" s="529"/>
      <c r="D55" s="529"/>
      <c r="E55" s="529"/>
      <c r="F55" s="529"/>
      <c r="K55" s="35"/>
    </row>
    <row r="56" spans="1:11" ht="12.75" x14ac:dyDescent="0.2">
      <c r="A56" s="671"/>
      <c r="B56" s="529"/>
      <c r="C56" s="529"/>
      <c r="D56" s="529"/>
      <c r="E56" s="529"/>
      <c r="F56" s="529"/>
      <c r="K56" s="35"/>
    </row>
    <row r="57" spans="1:11" ht="12.75" x14ac:dyDescent="0.2">
      <c r="A57" s="671"/>
      <c r="B57" s="529"/>
      <c r="C57" s="529"/>
      <c r="D57" s="529"/>
      <c r="E57" s="529"/>
      <c r="F57" s="529"/>
      <c r="K57" s="35"/>
    </row>
    <row r="58" spans="1:11" ht="12.75" x14ac:dyDescent="0.2">
      <c r="A58" s="671"/>
      <c r="B58" s="529"/>
      <c r="C58" s="529"/>
      <c r="D58" s="529"/>
      <c r="E58" s="529"/>
      <c r="F58" s="529"/>
      <c r="K58" s="35"/>
    </row>
    <row r="59" spans="1:11" ht="12.75" x14ac:dyDescent="0.2">
      <c r="A59" s="671"/>
      <c r="B59" s="529"/>
      <c r="C59" s="529"/>
      <c r="D59" s="529"/>
      <c r="E59" s="529"/>
      <c r="F59" s="529"/>
      <c r="K59" s="35"/>
    </row>
    <row r="60" spans="1:11" s="477" customFormat="1" ht="12.75" x14ac:dyDescent="0.2">
      <c r="A60" s="671"/>
      <c r="B60" s="529"/>
      <c r="C60" s="529"/>
      <c r="D60" s="529"/>
      <c r="E60" s="529"/>
      <c r="F60" s="529"/>
    </row>
    <row r="61" spans="1:11" x14ac:dyDescent="0.2">
      <c r="B61" s="529"/>
      <c r="C61" s="529"/>
      <c r="D61" s="529"/>
      <c r="E61" s="529"/>
      <c r="F61" s="529"/>
      <c r="K61" s="35"/>
    </row>
    <row r="62" spans="1:11" x14ac:dyDescent="0.2">
      <c r="K62" s="35"/>
    </row>
    <row r="63" spans="1:11" x14ac:dyDescent="0.2">
      <c r="K63" s="35"/>
    </row>
    <row r="64" spans="1:11" x14ac:dyDescent="0.2">
      <c r="K64" s="35"/>
    </row>
  </sheetData>
  <mergeCells count="5">
    <mergeCell ref="B3:F3"/>
    <mergeCell ref="A1:J1"/>
    <mergeCell ref="B31:F31"/>
    <mergeCell ref="G31:J31"/>
    <mergeCell ref="G3:K3"/>
  </mergeCells>
  <hyperlinks>
    <hyperlink ref="A29" location="Indice!A1" display="&lt; Torna all'indice"/>
  </hyperlinks>
  <pageMargins left="0.7" right="0.7" top="0.75" bottom="0.75" header="0.3" footer="0.3"/>
  <pageSetup paperSize="9" scale="67" orientation="portrait" r:id="rId1"/>
  <colBreaks count="1" manualBreakCount="1">
    <brk id="1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dimension ref="A1:M33"/>
  <sheetViews>
    <sheetView showGridLines="0" zoomScaleNormal="100" workbookViewId="0"/>
  </sheetViews>
  <sheetFormatPr defaultRowHeight="15" x14ac:dyDescent="0.25"/>
  <cols>
    <col min="2" max="13" width="10.140625" customWidth="1"/>
  </cols>
  <sheetData>
    <row r="1" spans="1:13" x14ac:dyDescent="0.25">
      <c r="A1" s="166" t="s">
        <v>638</v>
      </c>
    </row>
    <row r="3" spans="1:13" x14ac:dyDescent="0.25">
      <c r="A3" s="448"/>
      <c r="B3" s="821" t="s">
        <v>614</v>
      </c>
      <c r="C3" s="821"/>
      <c r="D3" s="821"/>
      <c r="E3" s="821"/>
      <c r="F3" s="821"/>
      <c r="G3" s="821"/>
      <c r="H3" s="821"/>
      <c r="I3" s="821"/>
      <c r="J3" s="822" t="s">
        <v>626</v>
      </c>
      <c r="K3" s="826"/>
      <c r="L3" s="826"/>
      <c r="M3" s="455"/>
    </row>
    <row r="4" spans="1:13" s="235" customFormat="1" ht="75" x14ac:dyDescent="0.25">
      <c r="A4" s="453"/>
      <c r="B4" s="453" t="s">
        <v>615</v>
      </c>
      <c r="C4" s="453" t="s">
        <v>616</v>
      </c>
      <c r="D4" s="453" t="s">
        <v>617</v>
      </c>
      <c r="E4" s="453" t="s">
        <v>618</v>
      </c>
      <c r="F4" s="453" t="s">
        <v>619</v>
      </c>
      <c r="G4" s="453" t="s">
        <v>620</v>
      </c>
      <c r="H4" s="453" t="s">
        <v>621</v>
      </c>
      <c r="I4" s="453" t="s">
        <v>622</v>
      </c>
      <c r="J4" s="453" t="s">
        <v>623</v>
      </c>
      <c r="K4" s="453" t="s">
        <v>624</v>
      </c>
      <c r="L4" s="454" t="s">
        <v>625</v>
      </c>
      <c r="M4" s="456"/>
    </row>
    <row r="5" spans="1:13" x14ac:dyDescent="0.25">
      <c r="M5" s="227"/>
    </row>
    <row r="6" spans="1:13" x14ac:dyDescent="0.25">
      <c r="A6" s="439" t="s">
        <v>1</v>
      </c>
      <c r="B6" s="441">
        <v>8.2237828671772064</v>
      </c>
      <c r="C6" s="441">
        <v>3.1334459441060671</v>
      </c>
      <c r="D6" s="441">
        <v>2.430876077446662</v>
      </c>
      <c r="E6" s="441">
        <v>6.2362974606397188</v>
      </c>
      <c r="F6" s="441">
        <v>3.2661135084374018</v>
      </c>
      <c r="G6" s="441">
        <v>0.8344021104638597</v>
      </c>
      <c r="H6" s="441">
        <v>2.4123660846188484</v>
      </c>
      <c r="I6" s="441">
        <v>1.2585518968538172</v>
      </c>
      <c r="J6" s="441">
        <v>1.4201620279752136</v>
      </c>
      <c r="K6" s="441">
        <v>4.5074253013384471</v>
      </c>
      <c r="L6" s="441">
        <v>0.48528852923986776</v>
      </c>
      <c r="M6" s="250"/>
    </row>
    <row r="7" spans="1:13" x14ac:dyDescent="0.25">
      <c r="A7" s="439" t="s">
        <v>0</v>
      </c>
      <c r="B7" s="441">
        <v>4.2220517881669677</v>
      </c>
      <c r="C7" s="441">
        <v>2.1757163643572519</v>
      </c>
      <c r="D7" s="441">
        <v>1.8325870325339482</v>
      </c>
      <c r="E7" s="441">
        <v>2.5395681486050035</v>
      </c>
      <c r="F7" s="441">
        <v>0.65427047242393066</v>
      </c>
      <c r="G7" s="441">
        <v>1.7356971558232916</v>
      </c>
      <c r="H7" s="441">
        <v>2.31193004234416</v>
      </c>
      <c r="I7" s="441">
        <v>1.2752871540004163</v>
      </c>
      <c r="J7" s="441">
        <v>0.44176408837040881</v>
      </c>
      <c r="K7" s="441">
        <v>2.9125604341677822</v>
      </c>
      <c r="L7" s="441">
        <v>0.39990836052642076</v>
      </c>
      <c r="M7" s="250"/>
    </row>
    <row r="9" spans="1:13" x14ac:dyDescent="0.25">
      <c r="A9" t="s">
        <v>68</v>
      </c>
    </row>
    <row r="33" spans="1:1" x14ac:dyDescent="0.25">
      <c r="A33" s="255" t="s">
        <v>459</v>
      </c>
    </row>
  </sheetData>
  <mergeCells count="2">
    <mergeCell ref="B3:I3"/>
    <mergeCell ref="J3:L3"/>
  </mergeCells>
  <hyperlinks>
    <hyperlink ref="A33" location="Indice!A1" display="&lt; Torna all'indic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dimension ref="A1:C28"/>
  <sheetViews>
    <sheetView showGridLines="0" zoomScaleNormal="100" workbookViewId="0"/>
  </sheetViews>
  <sheetFormatPr defaultRowHeight="15" x14ac:dyDescent="0.25"/>
  <cols>
    <col min="1" max="1" width="21.5703125" bestFit="1" customWidth="1"/>
  </cols>
  <sheetData>
    <row r="1" spans="1:3" x14ac:dyDescent="0.25">
      <c r="A1" s="166" t="s">
        <v>637</v>
      </c>
    </row>
    <row r="3" spans="1:3" x14ac:dyDescent="0.25">
      <c r="A3" s="448"/>
      <c r="B3" s="448" t="s">
        <v>1</v>
      </c>
      <c r="C3" s="242" t="s">
        <v>0</v>
      </c>
    </row>
    <row r="5" spans="1:3" x14ac:dyDescent="0.25">
      <c r="A5" s="439" t="s">
        <v>631</v>
      </c>
      <c r="B5" s="439">
        <v>32.9</v>
      </c>
      <c r="C5" s="439">
        <v>27.4</v>
      </c>
    </row>
    <row r="6" spans="1:3" x14ac:dyDescent="0.25">
      <c r="A6" s="439" t="s">
        <v>632</v>
      </c>
      <c r="B6" s="439">
        <v>7.5</v>
      </c>
      <c r="C6" s="439">
        <v>11</v>
      </c>
    </row>
    <row r="8" spans="1:3" x14ac:dyDescent="0.25">
      <c r="A8" t="s">
        <v>68</v>
      </c>
    </row>
    <row r="28" spans="1:1" x14ac:dyDescent="0.25">
      <c r="A28" s="255" t="s">
        <v>459</v>
      </c>
    </row>
  </sheetData>
  <hyperlinks>
    <hyperlink ref="A28" location="Indice!A1" display="&lt; Torna all'indic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
    <pageSetUpPr fitToPage="1"/>
  </sheetPr>
  <dimension ref="A1:Y36"/>
  <sheetViews>
    <sheetView showGridLines="0" zoomScaleNormal="100" workbookViewId="0">
      <selection sqref="A1:L1"/>
    </sheetView>
  </sheetViews>
  <sheetFormatPr defaultColWidth="9.140625" defaultRowHeight="12" x14ac:dyDescent="0.2"/>
  <cols>
    <col min="1" max="1" width="9.140625" style="42"/>
    <col min="2" max="15" width="11.28515625" style="42" customWidth="1"/>
    <col min="16" max="16384" width="9.140625" style="42"/>
  </cols>
  <sheetData>
    <row r="1" spans="1:25" x14ac:dyDescent="0.2">
      <c r="A1" s="827" t="s">
        <v>260</v>
      </c>
      <c r="B1" s="827"/>
      <c r="C1" s="827"/>
      <c r="D1" s="827"/>
      <c r="E1" s="827"/>
      <c r="F1" s="827"/>
      <c r="G1" s="827"/>
      <c r="H1" s="827"/>
      <c r="I1" s="827"/>
      <c r="J1" s="827"/>
      <c r="K1" s="827"/>
      <c r="L1" s="827"/>
    </row>
    <row r="3" spans="1:25" s="376" customFormat="1" ht="12" customHeight="1" x14ac:dyDescent="0.2">
      <c r="A3" s="375"/>
      <c r="B3" s="828" t="s">
        <v>134</v>
      </c>
      <c r="C3" s="829"/>
      <c r="D3" s="829"/>
      <c r="E3" s="829"/>
      <c r="F3" s="829"/>
      <c r="G3" s="829"/>
      <c r="H3" s="829"/>
      <c r="I3" s="830"/>
      <c r="J3" s="828" t="s">
        <v>135</v>
      </c>
      <c r="K3" s="829"/>
      <c r="L3" s="829"/>
      <c r="M3" s="829"/>
      <c r="N3" s="829"/>
      <c r="O3" s="829"/>
      <c r="P3" s="829"/>
      <c r="Q3" s="829"/>
    </row>
    <row r="4" spans="1:25" x14ac:dyDescent="0.2">
      <c r="A4" s="82"/>
      <c r="B4" s="82">
        <v>2015</v>
      </c>
      <c r="C4" s="82">
        <v>2016</v>
      </c>
      <c r="D4" s="82">
        <v>2017</v>
      </c>
      <c r="E4" s="82">
        <v>2018</v>
      </c>
      <c r="F4" s="82">
        <v>2019</v>
      </c>
      <c r="G4" s="82">
        <v>2020</v>
      </c>
      <c r="H4" s="82">
        <v>2021</v>
      </c>
      <c r="I4" s="82">
        <v>2022</v>
      </c>
      <c r="J4" s="82">
        <v>2015</v>
      </c>
      <c r="K4" s="83">
        <v>2016</v>
      </c>
      <c r="L4" s="83">
        <v>2017</v>
      </c>
      <c r="M4" s="83">
        <v>2018</v>
      </c>
      <c r="N4" s="83">
        <v>2019</v>
      </c>
      <c r="O4" s="83">
        <v>2020</v>
      </c>
      <c r="P4" s="42">
        <v>2021</v>
      </c>
      <c r="Q4" s="42">
        <v>2022</v>
      </c>
    </row>
    <row r="6" spans="1:25" x14ac:dyDescent="0.2">
      <c r="A6" s="84" t="s">
        <v>0</v>
      </c>
      <c r="B6" s="424">
        <v>6</v>
      </c>
      <c r="C6" s="425">
        <v>6.532</v>
      </c>
      <c r="D6" s="426">
        <v>7.8</v>
      </c>
      <c r="E6" s="427">
        <v>7.6</v>
      </c>
      <c r="F6" s="428">
        <v>8.4</v>
      </c>
      <c r="G6" s="484">
        <v>8</v>
      </c>
      <c r="H6" s="665">
        <v>8.1999999999999993</v>
      </c>
      <c r="I6" s="688">
        <v>7.7537330000000004</v>
      </c>
      <c r="J6" s="429">
        <v>13.3</v>
      </c>
      <c r="K6" s="425">
        <v>13.808999999999999</v>
      </c>
      <c r="L6" s="430">
        <v>14.400000000000002</v>
      </c>
      <c r="M6" s="430">
        <v>13.5</v>
      </c>
      <c r="N6" s="430">
        <v>15.6</v>
      </c>
      <c r="O6" s="430">
        <v>15.2</v>
      </c>
      <c r="P6" s="430">
        <v>13.7</v>
      </c>
      <c r="Q6" s="430">
        <v>15.2</v>
      </c>
    </row>
    <row r="7" spans="1:25" x14ac:dyDescent="0.2">
      <c r="A7" s="84" t="s">
        <v>1</v>
      </c>
      <c r="B7" s="429">
        <v>8.1</v>
      </c>
      <c r="C7" s="425">
        <v>8.4760000000000009</v>
      </c>
      <c r="D7" s="426">
        <v>8.6</v>
      </c>
      <c r="E7" s="427">
        <v>8.1</v>
      </c>
      <c r="F7" s="428">
        <v>9.1</v>
      </c>
      <c r="G7" s="484">
        <v>9.1</v>
      </c>
      <c r="H7" s="665">
        <v>9.3000000000000007</v>
      </c>
      <c r="I7" s="688">
        <v>8.5537969999999994</v>
      </c>
      <c r="J7" s="429">
        <v>15.9</v>
      </c>
      <c r="K7" s="425">
        <v>15.522</v>
      </c>
      <c r="L7" s="430">
        <v>15.6</v>
      </c>
      <c r="M7" s="430">
        <v>14.399999999999999</v>
      </c>
      <c r="N7" s="430">
        <v>15.9</v>
      </c>
      <c r="O7" s="430">
        <v>15.7</v>
      </c>
      <c r="P7" s="430">
        <v>15.5</v>
      </c>
      <c r="Q7" s="430">
        <v>16</v>
      </c>
    </row>
    <row r="8" spans="1:25" x14ac:dyDescent="0.2">
      <c r="L8" s="86"/>
      <c r="P8" s="168"/>
      <c r="Q8" s="168"/>
      <c r="R8" s="168"/>
      <c r="S8" s="168"/>
      <c r="T8" s="168"/>
      <c r="U8" s="168"/>
      <c r="V8" s="168"/>
      <c r="W8" s="168"/>
    </row>
    <row r="9" spans="1:25" x14ac:dyDescent="0.2">
      <c r="A9" s="42" t="s">
        <v>137</v>
      </c>
      <c r="L9" s="86"/>
      <c r="P9" s="168"/>
      <c r="Q9" s="168"/>
      <c r="R9" s="168"/>
      <c r="S9" s="168"/>
      <c r="T9" s="168"/>
      <c r="U9" s="168"/>
      <c r="V9" s="168"/>
      <c r="W9" s="168"/>
      <c r="X9" s="168"/>
      <c r="Y9" s="168"/>
    </row>
    <row r="10" spans="1:25" x14ac:dyDescent="0.2">
      <c r="L10" s="86"/>
    </row>
    <row r="13" spans="1:25" ht="45" customHeight="1" x14ac:dyDescent="0.2">
      <c r="A13" s="485"/>
      <c r="B13" s="831" t="s">
        <v>134</v>
      </c>
      <c r="C13" s="831"/>
      <c r="D13" s="831"/>
      <c r="E13" s="831"/>
      <c r="F13" s="831"/>
      <c r="G13" s="831"/>
      <c r="H13" s="831"/>
      <c r="I13" s="831"/>
      <c r="J13" s="831" t="s">
        <v>135</v>
      </c>
      <c r="K13" s="831"/>
      <c r="L13" s="831"/>
      <c r="M13" s="831"/>
      <c r="N13" s="831"/>
      <c r="O13" s="831"/>
      <c r="P13" s="831"/>
      <c r="Q13" s="831"/>
    </row>
    <row r="14" spans="1:25" x14ac:dyDescent="0.2">
      <c r="A14" s="485"/>
      <c r="B14" s="485">
        <v>2015</v>
      </c>
      <c r="C14" s="485">
        <v>2016</v>
      </c>
      <c r="D14" s="485">
        <v>2017</v>
      </c>
      <c r="E14" s="485">
        <v>2018</v>
      </c>
      <c r="F14" s="485">
        <v>2019</v>
      </c>
      <c r="G14" s="485">
        <v>2020</v>
      </c>
      <c r="H14" s="485">
        <v>2021</v>
      </c>
      <c r="I14" s="485">
        <v>2022</v>
      </c>
      <c r="J14" s="485">
        <v>2015</v>
      </c>
      <c r="K14" s="485">
        <v>2016</v>
      </c>
      <c r="L14" s="485">
        <v>2017</v>
      </c>
      <c r="M14" s="485">
        <v>2018</v>
      </c>
      <c r="N14" s="485">
        <v>2019</v>
      </c>
      <c r="O14" s="485">
        <v>2020</v>
      </c>
      <c r="P14" s="485">
        <v>2021</v>
      </c>
      <c r="Q14" s="485">
        <v>2022</v>
      </c>
    </row>
    <row r="15" spans="1:25" x14ac:dyDescent="0.2">
      <c r="A15" s="485" t="s">
        <v>0</v>
      </c>
      <c r="B15" s="491">
        <v>0.06</v>
      </c>
      <c r="C15" s="486">
        <v>6.5320000000000003E-2</v>
      </c>
      <c r="D15" s="486">
        <v>7.8E-2</v>
      </c>
      <c r="E15" s="486">
        <v>7.5999999999999998E-2</v>
      </c>
      <c r="F15" s="486">
        <v>8.4000000000000005E-2</v>
      </c>
      <c r="G15" s="486">
        <f>G6/100</f>
        <v>0.08</v>
      </c>
      <c r="H15" s="486">
        <v>8.2000000000000003E-2</v>
      </c>
      <c r="I15" s="486">
        <v>7.7537330000000002E-2</v>
      </c>
      <c r="J15" s="492">
        <v>0.13300000000000001</v>
      </c>
      <c r="K15" s="486">
        <v>0.13808999999999999</v>
      </c>
      <c r="L15" s="493">
        <v>0.14399999999999999</v>
      </c>
      <c r="M15" s="491">
        <v>0.13500000000000001</v>
      </c>
      <c r="N15" s="491">
        <v>0.1558163414393556</v>
      </c>
      <c r="O15" s="486">
        <f>O6/100</f>
        <v>0.152</v>
      </c>
      <c r="P15" s="486">
        <v>0.13700000000000001</v>
      </c>
      <c r="Q15" s="486">
        <v>0.152</v>
      </c>
    </row>
    <row r="16" spans="1:25" x14ac:dyDescent="0.2">
      <c r="A16" s="485" t="s">
        <v>1</v>
      </c>
      <c r="B16" s="492">
        <v>8.1000000000000003E-2</v>
      </c>
      <c r="C16" s="486">
        <v>8.4760000000000002E-2</v>
      </c>
      <c r="D16" s="486">
        <v>8.5999999999999993E-2</v>
      </c>
      <c r="E16" s="486">
        <v>8.1000000000000003E-2</v>
      </c>
      <c r="F16" s="486">
        <v>9.0999999999999998E-2</v>
      </c>
      <c r="G16" s="486">
        <f>G7/100</f>
        <v>9.0999999999999998E-2</v>
      </c>
      <c r="H16" s="486">
        <v>9.2999999999999999E-2</v>
      </c>
      <c r="I16" s="486">
        <v>8.5537969999999991E-2</v>
      </c>
      <c r="J16" s="492">
        <v>0.159</v>
      </c>
      <c r="K16" s="486">
        <v>0.15522</v>
      </c>
      <c r="L16" s="493">
        <v>0.156</v>
      </c>
      <c r="M16" s="491">
        <v>0.14399999999999999</v>
      </c>
      <c r="N16" s="491">
        <v>0.15894803102058561</v>
      </c>
      <c r="O16" s="486">
        <f>O7/100</f>
        <v>0.157</v>
      </c>
      <c r="P16" s="486">
        <v>0.155</v>
      </c>
      <c r="Q16" s="486">
        <v>0.16</v>
      </c>
    </row>
    <row r="17" spans="1:17" x14ac:dyDescent="0.2">
      <c r="A17" s="485" t="s">
        <v>136</v>
      </c>
      <c r="B17" s="494">
        <v>5.9199999999999999E-3</v>
      </c>
      <c r="C17" s="485">
        <v>6.3E-3</v>
      </c>
      <c r="D17" s="485">
        <v>7.0000000000000001E-3</v>
      </c>
      <c r="E17" s="485">
        <v>8.2699999999999978E-3</v>
      </c>
      <c r="F17" s="485">
        <v>7.92E-3</v>
      </c>
      <c r="G17" s="485">
        <v>7.45E-3</v>
      </c>
      <c r="H17" s="485">
        <v>6.6051899999999995E-3</v>
      </c>
      <c r="I17" s="485">
        <v>8.2481499999999992E-3</v>
      </c>
      <c r="J17" s="495">
        <v>9.0299999999999998E-3</v>
      </c>
      <c r="K17" s="485">
        <v>9.7900000000000001E-3</v>
      </c>
      <c r="L17" s="496">
        <v>8.9499999999999996E-3</v>
      </c>
      <c r="M17" s="497">
        <v>1.1334464399999997E-2</v>
      </c>
      <c r="N17" s="497">
        <v>1.1076077600000001E-2</v>
      </c>
      <c r="O17" s="497">
        <v>1.07109296E-2</v>
      </c>
      <c r="P17" s="485">
        <v>1.0300143217900775E-2</v>
      </c>
      <c r="Q17" s="485">
        <v>1.1000000000000001E-2</v>
      </c>
    </row>
    <row r="18" spans="1:17" x14ac:dyDescent="0.2">
      <c r="A18" s="485" t="s">
        <v>136</v>
      </c>
      <c r="B18" s="494">
        <v>7.3800000000000003E-3</v>
      </c>
      <c r="C18" s="485">
        <v>7.77E-3</v>
      </c>
      <c r="D18" s="485">
        <v>7.0000000000000001E-3</v>
      </c>
      <c r="E18" s="485">
        <v>8.9800000000000019E-3</v>
      </c>
      <c r="F18" s="485">
        <v>7.6300000000000005E-3</v>
      </c>
      <c r="G18" s="485">
        <v>8.3099999999999997E-3</v>
      </c>
      <c r="H18" s="485">
        <v>7.6069900000000001E-3</v>
      </c>
      <c r="I18" s="485">
        <v>7.2529400000000003E-3</v>
      </c>
      <c r="J18" s="495">
        <v>9.8499999999999994E-3</v>
      </c>
      <c r="K18" s="485">
        <v>1.0289999999999999E-2</v>
      </c>
      <c r="L18" s="496">
        <v>9.1999999999999998E-3</v>
      </c>
      <c r="M18" s="497">
        <v>1.2203724399999998E-2</v>
      </c>
      <c r="N18" s="497">
        <v>1.0864534799999999E-2</v>
      </c>
      <c r="O18" s="497">
        <v>1.0555952400000001E-2</v>
      </c>
      <c r="P18" s="497">
        <v>9.9971770429542594E-3</v>
      </c>
      <c r="Q18" s="497">
        <v>1.1000000000000001E-2</v>
      </c>
    </row>
    <row r="19" spans="1:17" x14ac:dyDescent="0.2">
      <c r="C19" s="87"/>
      <c r="D19" s="87"/>
      <c r="E19" s="87"/>
      <c r="F19" s="87"/>
      <c r="G19" s="87"/>
      <c r="H19" s="87"/>
      <c r="I19" s="87"/>
      <c r="K19" s="86"/>
    </row>
    <row r="20" spans="1:17" x14ac:dyDescent="0.2">
      <c r="C20" s="87"/>
      <c r="D20" s="87"/>
      <c r="E20" s="87"/>
      <c r="F20" s="87"/>
      <c r="G20" s="87"/>
      <c r="H20" s="87">
        <v>1.0300143217900775</v>
      </c>
      <c r="I20" s="87"/>
      <c r="K20" s="86"/>
    </row>
    <row r="21" spans="1:17" x14ac:dyDescent="0.2">
      <c r="H21" s="42">
        <v>0.99971770429542595</v>
      </c>
      <c r="K21" s="86"/>
    </row>
    <row r="22" spans="1:17" x14ac:dyDescent="0.2">
      <c r="K22" s="86"/>
    </row>
    <row r="36" spans="1:1" ht="15" x14ac:dyDescent="0.25">
      <c r="A36" s="255" t="s">
        <v>459</v>
      </c>
    </row>
  </sheetData>
  <mergeCells count="5">
    <mergeCell ref="A1:L1"/>
    <mergeCell ref="B3:I3"/>
    <mergeCell ref="J3:Q3"/>
    <mergeCell ref="J13:Q13"/>
    <mergeCell ref="B13:I13"/>
  </mergeCells>
  <hyperlinks>
    <hyperlink ref="A36" location="Indice!A1" display="&lt; Torna all'indice"/>
  </hyperlink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
    <pageSetUpPr fitToPage="1"/>
  </sheetPr>
  <dimension ref="A1:T45"/>
  <sheetViews>
    <sheetView showGridLines="0" zoomScaleNormal="100" workbookViewId="0">
      <selection sqref="A1:K1"/>
    </sheetView>
  </sheetViews>
  <sheetFormatPr defaultColWidth="9.140625" defaultRowHeight="12" x14ac:dyDescent="0.2"/>
  <cols>
    <col min="1" max="1" width="36.5703125" style="35" bestFit="1" customWidth="1"/>
    <col min="2" max="3" width="10.5703125" style="35" customWidth="1"/>
    <col min="4" max="6" width="10.5703125" style="173" customWidth="1"/>
    <col min="7" max="9" width="10.5703125" style="477" customWidth="1"/>
    <col min="10" max="12" width="10.5703125" style="35" customWidth="1"/>
    <col min="13" max="13" width="10.5703125" style="173" customWidth="1"/>
    <col min="14" max="14" width="10.5703125" style="35" customWidth="1"/>
    <col min="15" max="15" width="10.5703125" style="477" customWidth="1"/>
    <col min="16" max="16384" width="9.140625" style="35"/>
  </cols>
  <sheetData>
    <row r="1" spans="1:20" x14ac:dyDescent="0.2">
      <c r="A1" s="832" t="s">
        <v>523</v>
      </c>
      <c r="B1" s="832"/>
      <c r="C1" s="832"/>
      <c r="D1" s="832"/>
      <c r="E1" s="832"/>
      <c r="F1" s="832"/>
      <c r="G1" s="832"/>
      <c r="H1" s="832"/>
      <c r="I1" s="832"/>
      <c r="J1" s="832"/>
      <c r="K1" s="832"/>
    </row>
    <row r="2" spans="1:20" x14ac:dyDescent="0.2">
      <c r="A2" s="80"/>
    </row>
    <row r="3" spans="1:20" s="340" customFormat="1" x14ac:dyDescent="0.2">
      <c r="A3" s="377"/>
      <c r="B3" s="789" t="s">
        <v>134</v>
      </c>
      <c r="C3" s="793"/>
      <c r="D3" s="793"/>
      <c r="E3" s="793"/>
      <c r="F3" s="793"/>
      <c r="G3" s="793"/>
      <c r="H3" s="793"/>
      <c r="I3" s="790"/>
      <c r="J3" s="789" t="s">
        <v>135</v>
      </c>
      <c r="K3" s="793"/>
      <c r="L3" s="793"/>
      <c r="M3" s="793"/>
      <c r="N3" s="793"/>
      <c r="O3" s="793"/>
      <c r="P3" s="793"/>
      <c r="Q3" s="793"/>
    </row>
    <row r="4" spans="1:20" x14ac:dyDescent="0.2">
      <c r="A4" s="172"/>
      <c r="B4" s="172">
        <v>2015</v>
      </c>
      <c r="C4" s="172">
        <v>2016</v>
      </c>
      <c r="D4" s="172">
        <v>2017</v>
      </c>
      <c r="E4" s="172">
        <v>2018</v>
      </c>
      <c r="F4" s="256">
        <v>2019</v>
      </c>
      <c r="G4" s="256">
        <v>2020</v>
      </c>
      <c r="H4" s="256">
        <v>2021</v>
      </c>
      <c r="I4" s="256">
        <v>2022</v>
      </c>
      <c r="J4" s="172">
        <v>2015</v>
      </c>
      <c r="K4" s="172">
        <v>2016</v>
      </c>
      <c r="L4" s="172">
        <v>2017</v>
      </c>
      <c r="M4" s="66">
        <v>2018</v>
      </c>
      <c r="N4" s="257">
        <v>2019</v>
      </c>
      <c r="O4" s="257">
        <v>2020</v>
      </c>
      <c r="P4" s="35">
        <v>2021</v>
      </c>
      <c r="Q4" s="35">
        <v>2022</v>
      </c>
    </row>
    <row r="5" spans="1:20" x14ac:dyDescent="0.2">
      <c r="N5" s="173"/>
    </row>
    <row r="6" spans="1:20" x14ac:dyDescent="0.2">
      <c r="A6" s="68" t="s">
        <v>140</v>
      </c>
      <c r="B6" s="88">
        <v>0.125</v>
      </c>
      <c r="C6" s="88">
        <v>0.12761</v>
      </c>
      <c r="D6" s="174">
        <v>0.125</v>
      </c>
      <c r="E6" s="223">
        <v>0.11436999999999997</v>
      </c>
      <c r="F6" s="322">
        <v>0.13400000000000001</v>
      </c>
      <c r="G6" s="487">
        <v>0.12936999999999999</v>
      </c>
      <c r="H6" s="666">
        <v>0.13800000000000001</v>
      </c>
      <c r="I6" s="689">
        <v>0.1323964</v>
      </c>
      <c r="J6" s="88">
        <v>0.16</v>
      </c>
      <c r="K6" s="88">
        <v>0.15692999999999999</v>
      </c>
      <c r="L6" s="88">
        <v>0.16</v>
      </c>
      <c r="M6" s="88">
        <v>0.14224613053313961</v>
      </c>
      <c r="N6" s="88">
        <v>0.157</v>
      </c>
      <c r="O6" s="88">
        <v>0.16317515061279531</v>
      </c>
      <c r="P6" s="88">
        <v>0.16900000000000001</v>
      </c>
      <c r="Q6" s="88">
        <v>0.17499999999999999</v>
      </c>
      <c r="S6" s="477"/>
      <c r="T6" s="477"/>
    </row>
    <row r="7" spans="1:20" x14ac:dyDescent="0.2">
      <c r="A7" s="68" t="s">
        <v>143</v>
      </c>
      <c r="B7" s="88">
        <v>3.5999999999999997E-2</v>
      </c>
      <c r="C7" s="88">
        <v>3.168E-2</v>
      </c>
      <c r="D7" s="174">
        <v>4.5999999999999999E-2</v>
      </c>
      <c r="E7" s="223">
        <v>3.1809999999999998E-2</v>
      </c>
      <c r="F7" s="322">
        <v>4.5999999999999999E-2</v>
      </c>
      <c r="G7" s="487">
        <v>4.5749999999999999E-2</v>
      </c>
      <c r="H7" s="666">
        <v>4.7E-2</v>
      </c>
      <c r="I7" s="689">
        <v>3.5149879999999994E-2</v>
      </c>
      <c r="J7" s="88">
        <v>6.5000000000000002E-2</v>
      </c>
      <c r="K7" s="88">
        <v>5.6340000000000001E-2</v>
      </c>
      <c r="L7" s="88">
        <v>6.5000000000000002E-2</v>
      </c>
      <c r="M7" s="88">
        <v>6.1137539226572495E-2</v>
      </c>
      <c r="N7" s="88">
        <v>6.6000000000000003E-2</v>
      </c>
      <c r="O7" s="88">
        <v>6.6194930114355649E-2</v>
      </c>
      <c r="P7" s="88">
        <v>6.4000000000000001E-2</v>
      </c>
      <c r="Q7" s="88">
        <v>6.0999999999999999E-2</v>
      </c>
      <c r="S7" s="477"/>
      <c r="T7" s="477"/>
    </row>
    <row r="8" spans="1:20" x14ac:dyDescent="0.2">
      <c r="A8" s="68" t="s">
        <v>141</v>
      </c>
      <c r="B8" s="88">
        <v>4.3999999999999997E-2</v>
      </c>
      <c r="C8" s="88">
        <v>5.1299999999999998E-2</v>
      </c>
      <c r="D8" s="174">
        <v>4.9000000000000002E-2</v>
      </c>
      <c r="E8" s="223">
        <v>6.3649999999999998E-2</v>
      </c>
      <c r="F8" s="322">
        <v>0.05</v>
      </c>
      <c r="G8" s="487">
        <v>4.0480000000000002E-2</v>
      </c>
      <c r="H8" s="666">
        <v>5.3999999999999999E-2</v>
      </c>
      <c r="I8" s="689">
        <v>4.6324249999999997E-2</v>
      </c>
      <c r="J8" s="88">
        <v>0.14699999999999999</v>
      </c>
      <c r="K8" s="88">
        <v>0.14187</v>
      </c>
      <c r="L8" s="88">
        <v>0.14799999999999999</v>
      </c>
      <c r="M8" s="88">
        <v>0.14635328880401996</v>
      </c>
      <c r="N8" s="88">
        <v>0.14299999999999999</v>
      </c>
      <c r="O8" s="88">
        <v>0.14609083583585231</v>
      </c>
      <c r="P8" s="88">
        <v>0.124</v>
      </c>
      <c r="Q8" s="88">
        <v>0.128</v>
      </c>
      <c r="S8" s="477"/>
      <c r="T8" s="477"/>
    </row>
    <row r="9" spans="1:20" x14ac:dyDescent="0.2">
      <c r="A9" s="68" t="s">
        <v>142</v>
      </c>
      <c r="B9" s="88">
        <v>0.125</v>
      </c>
      <c r="C9" s="88">
        <v>0.19655</v>
      </c>
      <c r="D9" s="174">
        <v>0.155</v>
      </c>
      <c r="E9" s="223">
        <v>0.28276000000000001</v>
      </c>
      <c r="F9" s="322">
        <v>0.16800000000000001</v>
      </c>
      <c r="G9" s="487">
        <v>0.21734999999999999</v>
      </c>
      <c r="H9" s="666">
        <v>0.20200000000000001</v>
      </c>
      <c r="I9" s="689">
        <v>0.14262259999999999</v>
      </c>
      <c r="J9" s="88">
        <v>0.308</v>
      </c>
      <c r="K9" s="88">
        <v>0.29433999999999999</v>
      </c>
      <c r="L9" s="88">
        <v>0.27400000000000002</v>
      </c>
      <c r="M9" s="88">
        <v>0.38354786023289306</v>
      </c>
      <c r="N9" s="88">
        <v>0.315</v>
      </c>
      <c r="O9" s="88">
        <v>0.33364721347775472</v>
      </c>
      <c r="P9" s="88">
        <v>0.34499999999999997</v>
      </c>
      <c r="Q9" s="88">
        <v>0.26200000000000001</v>
      </c>
      <c r="S9" s="477"/>
      <c r="T9" s="477"/>
    </row>
    <row r="11" spans="1:20" x14ac:dyDescent="0.2">
      <c r="A11" s="42" t="s">
        <v>137</v>
      </c>
    </row>
    <row r="14" spans="1:20" x14ac:dyDescent="0.2">
      <c r="A14" s="175"/>
      <c r="B14" s="835" t="s">
        <v>138</v>
      </c>
      <c r="C14" s="836"/>
      <c r="D14" s="836"/>
      <c r="E14" s="836"/>
      <c r="F14" s="836"/>
      <c r="G14" s="836"/>
      <c r="H14" s="836"/>
      <c r="I14" s="837"/>
      <c r="J14" s="833" t="s">
        <v>139</v>
      </c>
      <c r="K14" s="834"/>
      <c r="L14" s="834"/>
      <c r="M14" s="834"/>
      <c r="N14" s="834"/>
      <c r="O14" s="834"/>
      <c r="P14" s="834"/>
      <c r="Q14" s="834"/>
    </row>
    <row r="15" spans="1:20" x14ac:dyDescent="0.2">
      <c r="A15" s="175"/>
      <c r="B15" s="175">
        <v>2015</v>
      </c>
      <c r="C15" s="175">
        <v>2016</v>
      </c>
      <c r="D15" s="175">
        <v>2017</v>
      </c>
      <c r="E15" s="224">
        <v>2018</v>
      </c>
      <c r="F15" s="175">
        <v>2019</v>
      </c>
      <c r="G15" s="488">
        <v>2020</v>
      </c>
      <c r="H15" s="488">
        <v>2021</v>
      </c>
      <c r="I15" s="488">
        <v>2022</v>
      </c>
      <c r="J15" s="488">
        <v>2015</v>
      </c>
      <c r="K15" s="488">
        <v>2016</v>
      </c>
      <c r="L15" s="488">
        <v>2017</v>
      </c>
      <c r="M15" s="488">
        <v>2018</v>
      </c>
      <c r="N15" s="488">
        <v>2019</v>
      </c>
      <c r="O15" s="488">
        <v>2020</v>
      </c>
      <c r="P15" s="488">
        <v>2021</v>
      </c>
      <c r="Q15" s="488">
        <v>2022</v>
      </c>
    </row>
    <row r="16" spans="1:20" x14ac:dyDescent="0.2">
      <c r="A16" s="175" t="s">
        <v>140</v>
      </c>
      <c r="B16" s="177">
        <v>0.125</v>
      </c>
      <c r="C16" s="176">
        <v>0.12761</v>
      </c>
      <c r="D16" s="176">
        <v>0.125</v>
      </c>
      <c r="E16" s="225">
        <v>0.11436999999999997</v>
      </c>
      <c r="F16" s="323">
        <v>0.13400000000000001</v>
      </c>
      <c r="G16" s="489">
        <v>0.12936999999999999</v>
      </c>
      <c r="H16" s="489">
        <v>0.13800000000000001</v>
      </c>
      <c r="I16" s="489">
        <v>0.1323964</v>
      </c>
      <c r="J16" s="498">
        <v>0.16</v>
      </c>
      <c r="K16" s="489">
        <v>0.15692999999999999</v>
      </c>
      <c r="L16" s="489">
        <v>0.16</v>
      </c>
      <c r="M16" s="489">
        <v>0.14224613053313961</v>
      </c>
      <c r="N16" s="489">
        <v>0.157</v>
      </c>
      <c r="O16" s="489">
        <v>0.16317515061279531</v>
      </c>
      <c r="P16" s="489">
        <v>0.16900000000000001</v>
      </c>
      <c r="Q16" s="489">
        <v>0.17499999999999999</v>
      </c>
    </row>
    <row r="17" spans="1:17" x14ac:dyDescent="0.2">
      <c r="A17" s="175" t="s">
        <v>143</v>
      </c>
      <c r="B17" s="177">
        <v>3.5999999999999997E-2</v>
      </c>
      <c r="C17" s="176">
        <v>3.168E-2</v>
      </c>
      <c r="D17" s="176">
        <v>4.5999999999999999E-2</v>
      </c>
      <c r="E17" s="225">
        <v>3.1809999999999998E-2</v>
      </c>
      <c r="F17" s="323">
        <v>4.5999999999999999E-2</v>
      </c>
      <c r="G17" s="489">
        <v>4.5749999999999999E-2</v>
      </c>
      <c r="H17" s="489">
        <v>4.7E-2</v>
      </c>
      <c r="I17" s="489">
        <v>3.5149879999999994E-2</v>
      </c>
      <c r="J17" s="498">
        <v>6.5000000000000002E-2</v>
      </c>
      <c r="K17" s="489">
        <v>5.6340000000000001E-2</v>
      </c>
      <c r="L17" s="489">
        <v>6.5000000000000002E-2</v>
      </c>
      <c r="M17" s="489">
        <v>6.1137539226572495E-2</v>
      </c>
      <c r="N17" s="489">
        <v>6.6000000000000003E-2</v>
      </c>
      <c r="O17" s="489">
        <v>6.6194930114355649E-2</v>
      </c>
      <c r="P17" s="489">
        <v>6.4000000000000001E-2</v>
      </c>
      <c r="Q17" s="489">
        <v>6.0999999999999999E-2</v>
      </c>
    </row>
    <row r="18" spans="1:17" x14ac:dyDescent="0.2">
      <c r="A18" s="175" t="s">
        <v>141</v>
      </c>
      <c r="B18" s="177">
        <v>4.3999999999999997E-2</v>
      </c>
      <c r="C18" s="176">
        <v>5.1299999999999998E-2</v>
      </c>
      <c r="D18" s="176">
        <v>4.9000000000000002E-2</v>
      </c>
      <c r="E18" s="225">
        <v>6.3649999999999998E-2</v>
      </c>
      <c r="F18" s="323">
        <v>0.05</v>
      </c>
      <c r="G18" s="489">
        <v>4.0480000000000002E-2</v>
      </c>
      <c r="H18" s="489">
        <v>5.3999999999999999E-2</v>
      </c>
      <c r="I18" s="489">
        <v>4.6324249999999997E-2</v>
      </c>
      <c r="J18" s="498">
        <v>0.14699999999999999</v>
      </c>
      <c r="K18" s="489">
        <v>0.14187</v>
      </c>
      <c r="L18" s="489">
        <v>0.14799999999999999</v>
      </c>
      <c r="M18" s="489">
        <v>0.14635328880401996</v>
      </c>
      <c r="N18" s="489">
        <v>0.14299999999999999</v>
      </c>
      <c r="O18" s="489">
        <v>0.14609083583585231</v>
      </c>
      <c r="P18" s="489">
        <v>0.124</v>
      </c>
      <c r="Q18" s="489">
        <v>0.128</v>
      </c>
    </row>
    <row r="19" spans="1:17" x14ac:dyDescent="0.2">
      <c r="A19" s="175" t="s">
        <v>142</v>
      </c>
      <c r="B19" s="177">
        <v>0.125</v>
      </c>
      <c r="C19" s="176">
        <v>0.19655</v>
      </c>
      <c r="D19" s="176">
        <v>0.155</v>
      </c>
      <c r="E19" s="225">
        <v>0.28276000000000001</v>
      </c>
      <c r="F19" s="323">
        <v>0.16800000000000001</v>
      </c>
      <c r="G19" s="489">
        <v>0.21734999999999999</v>
      </c>
      <c r="H19" s="489">
        <v>0.20200000000000001</v>
      </c>
      <c r="I19" s="489">
        <v>0.14262259999999999</v>
      </c>
      <c r="J19" s="498">
        <v>0.308</v>
      </c>
      <c r="K19" s="489">
        <v>0.29433999999999999</v>
      </c>
      <c r="L19" s="489">
        <v>0.27400000000000002</v>
      </c>
      <c r="M19" s="489">
        <v>0.38354786023289306</v>
      </c>
      <c r="N19" s="489">
        <v>0.315</v>
      </c>
      <c r="O19" s="489">
        <v>0.33364721347775472</v>
      </c>
      <c r="P19" s="489">
        <v>0.34499999999999997</v>
      </c>
      <c r="Q19" s="489">
        <v>0.26200000000000001</v>
      </c>
    </row>
    <row r="20" spans="1:17" x14ac:dyDescent="0.2">
      <c r="A20" s="175" t="s">
        <v>136</v>
      </c>
      <c r="B20" s="178">
        <v>1.4879999999999999E-2</v>
      </c>
      <c r="C20" s="175">
        <v>1.5480000000000001E-2</v>
      </c>
      <c r="D20" s="175">
        <v>1.542E-2</v>
      </c>
      <c r="E20" s="226">
        <v>1.5709999999999998E-2</v>
      </c>
      <c r="F20" s="324">
        <v>1.6930000000000001E-2</v>
      </c>
      <c r="G20" s="490">
        <v>1.54E-2</v>
      </c>
      <c r="H20" s="490">
        <v>1.5435859999999999E-2</v>
      </c>
      <c r="I20" s="490">
        <v>1.4433389999999999E-2</v>
      </c>
      <c r="J20" s="499">
        <v>1.7100000000000001E-2</v>
      </c>
      <c r="K20" s="488">
        <v>1.7390000000000003E-2</v>
      </c>
      <c r="L20" s="488">
        <v>1.7440000000000001E-2</v>
      </c>
      <c r="M20" s="490">
        <v>1.8160046799999999E-2</v>
      </c>
      <c r="N20" s="490">
        <v>1.8886520800000001E-2</v>
      </c>
      <c r="O20" s="490">
        <v>1.7924709599999998E-2</v>
      </c>
      <c r="P20" s="490">
        <v>1.7715055561911414E-2</v>
      </c>
      <c r="Q20" s="490">
        <v>1.7000000000000001E-2</v>
      </c>
    </row>
    <row r="21" spans="1:17" x14ac:dyDescent="0.2">
      <c r="A21" s="175" t="s">
        <v>136</v>
      </c>
      <c r="B21" s="178">
        <v>8.8699999999999994E-3</v>
      </c>
      <c r="C21" s="175">
        <v>8.5199999999999998E-3</v>
      </c>
      <c r="D21" s="175">
        <v>1.0800000000000001E-2</v>
      </c>
      <c r="E21" s="226">
        <v>1.0749999999999999E-2</v>
      </c>
      <c r="F21" s="324">
        <v>1.184E-2</v>
      </c>
      <c r="G21" s="490">
        <v>1.2110000000000001E-2</v>
      </c>
      <c r="H21" s="490">
        <v>1.2428870000000002E-2</v>
      </c>
      <c r="I21" s="490">
        <v>9.1913599999999991E-3</v>
      </c>
      <c r="J21" s="499">
        <v>1.234E-2</v>
      </c>
      <c r="K21" s="488">
        <v>1.1679999999999999E-2</v>
      </c>
      <c r="L21" s="488">
        <v>1.26E-2</v>
      </c>
      <c r="M21" s="490">
        <v>1.6372761999999999E-2</v>
      </c>
      <c r="N21" s="490">
        <v>1.41663508E-2</v>
      </c>
      <c r="O21" s="490">
        <v>1.51663036E-2</v>
      </c>
      <c r="P21" s="490">
        <v>1.3853618295270195E-2</v>
      </c>
      <c r="Q21" s="490">
        <v>1.3999999999999999E-2</v>
      </c>
    </row>
    <row r="22" spans="1:17" x14ac:dyDescent="0.2">
      <c r="A22" s="175" t="s">
        <v>136</v>
      </c>
      <c r="B22" s="178">
        <v>1.093E-2</v>
      </c>
      <c r="C22" s="175">
        <v>1.217E-2</v>
      </c>
      <c r="D22" s="175">
        <v>1.078E-2</v>
      </c>
      <c r="E22" s="226">
        <v>1.7390000000000003E-2</v>
      </c>
      <c r="F22" s="324">
        <v>1.3520000000000001E-2</v>
      </c>
      <c r="G22" s="490">
        <v>1.362E-2</v>
      </c>
      <c r="H22" s="490">
        <v>1.439269E-2</v>
      </c>
      <c r="I22" s="490">
        <v>1.6433340000000001E-2</v>
      </c>
      <c r="J22" s="499">
        <v>1.668E-2</v>
      </c>
      <c r="K22" s="488">
        <v>1.7090000000000001E-2</v>
      </c>
      <c r="L22" s="488">
        <v>1.61E-2</v>
      </c>
      <c r="M22" s="490">
        <v>2.2654091599999999E-2</v>
      </c>
      <c r="N22" s="490">
        <v>2.1316078000000002E-2</v>
      </c>
      <c r="O22" s="490">
        <v>2.0973175999999996E-2</v>
      </c>
      <c r="P22" s="490">
        <v>1.9539211738952247E-2</v>
      </c>
      <c r="Q22" s="490">
        <v>2.3E-2</v>
      </c>
    </row>
    <row r="23" spans="1:17" x14ac:dyDescent="0.2">
      <c r="A23" s="175" t="s">
        <v>136</v>
      </c>
      <c r="B23" s="178">
        <v>4.3720000000000002E-2</v>
      </c>
      <c r="C23" s="175">
        <v>6.3099999999999989E-2</v>
      </c>
      <c r="D23" s="175">
        <v>4.9259999999999998E-2</v>
      </c>
      <c r="E23" s="226">
        <v>7.9710000000000017E-2</v>
      </c>
      <c r="F23" s="324">
        <v>6.1929999999999999E-2</v>
      </c>
      <c r="G23" s="490">
        <v>6.0590000000000005E-2</v>
      </c>
      <c r="H23" s="490">
        <v>5.0242880000000004E-2</v>
      </c>
      <c r="I23" s="490">
        <v>4.3315359999999997E-2</v>
      </c>
      <c r="J23" s="499">
        <v>6.4399999999999999E-2</v>
      </c>
      <c r="K23" s="488">
        <v>6.8010000000000001E-2</v>
      </c>
      <c r="L23" s="488">
        <v>6.6100000000000006E-2</v>
      </c>
      <c r="M23" s="490">
        <v>8.1170616800000012E-2</v>
      </c>
      <c r="N23" s="490">
        <v>7.7124255599999997E-2</v>
      </c>
      <c r="O23" s="490">
        <v>6.7415944399999997E-2</v>
      </c>
      <c r="P23" s="490">
        <v>6.2938698254169131E-2</v>
      </c>
      <c r="Q23" s="490">
        <v>5.7000000000000002E-2</v>
      </c>
    </row>
    <row r="45" spans="1:1" ht="15" x14ac:dyDescent="0.25">
      <c r="A45" s="255" t="s">
        <v>459</v>
      </c>
    </row>
  </sheetData>
  <mergeCells count="5">
    <mergeCell ref="A1:K1"/>
    <mergeCell ref="B3:I3"/>
    <mergeCell ref="J3:Q3"/>
    <mergeCell ref="J14:Q14"/>
    <mergeCell ref="B14:I14"/>
  </mergeCells>
  <hyperlinks>
    <hyperlink ref="A45" location="Indice!A1" display="&lt; Torna all'indice"/>
  </hyperlinks>
  <pageMargins left="0.7" right="0.7" top="0.75" bottom="0.75" header="0.3" footer="0.3"/>
  <pageSetup paperSize="9" scale="86"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4"/>
  <dimension ref="A1:I31"/>
  <sheetViews>
    <sheetView showGridLines="0" zoomScaleNormal="100" workbookViewId="0"/>
  </sheetViews>
  <sheetFormatPr defaultRowHeight="15" x14ac:dyDescent="0.25"/>
  <cols>
    <col min="1" max="1" width="23.5703125" customWidth="1"/>
  </cols>
  <sheetData>
    <row r="1" spans="1:9" x14ac:dyDescent="0.25">
      <c r="A1" s="166" t="s">
        <v>659</v>
      </c>
    </row>
    <row r="3" spans="1:9" x14ac:dyDescent="0.25">
      <c r="A3" s="448"/>
      <c r="B3" s="448">
        <v>2015</v>
      </c>
      <c r="C3" s="448">
        <v>2016</v>
      </c>
      <c r="D3" s="448">
        <v>2017</v>
      </c>
      <c r="E3" s="448">
        <v>2018</v>
      </c>
      <c r="F3" s="242">
        <v>2019</v>
      </c>
      <c r="G3" s="242">
        <v>2020</v>
      </c>
      <c r="H3" s="242">
        <v>2021</v>
      </c>
      <c r="I3" s="242">
        <v>2022</v>
      </c>
    </row>
    <row r="5" spans="1:9" s="166" customFormat="1" x14ac:dyDescent="0.25">
      <c r="A5" s="166" t="s">
        <v>41</v>
      </c>
      <c r="B5" s="440">
        <v>10.31787933658936</v>
      </c>
      <c r="C5" s="440">
        <v>9.8426022176739831</v>
      </c>
      <c r="D5" s="440">
        <v>8.7856703885343173</v>
      </c>
      <c r="E5" s="440">
        <v>8.5255695562099518</v>
      </c>
      <c r="F5" s="440">
        <v>8.4780853616440659</v>
      </c>
      <c r="G5" s="440">
        <v>8.1956834788518602</v>
      </c>
      <c r="H5" s="440">
        <v>8.0352791791248706</v>
      </c>
      <c r="I5" s="440">
        <v>7.7808571678660661</v>
      </c>
    </row>
    <row r="6" spans="1:9" x14ac:dyDescent="0.25">
      <c r="A6" s="439" t="s">
        <v>534</v>
      </c>
      <c r="B6" s="441">
        <v>31.783511236159562</v>
      </c>
      <c r="C6" s="441">
        <v>30.498445466601304</v>
      </c>
      <c r="D6" s="441">
        <v>29.106685152058244</v>
      </c>
      <c r="E6" s="441">
        <v>29.436927752069032</v>
      </c>
      <c r="F6" s="441">
        <v>28.771119610585483</v>
      </c>
      <c r="G6" s="441">
        <v>28.704509275421668</v>
      </c>
      <c r="H6" s="441">
        <v>26.782045852941877</v>
      </c>
      <c r="I6" s="441">
        <v>26.489596181060588</v>
      </c>
    </row>
    <row r="7" spans="1:9" x14ac:dyDescent="0.25">
      <c r="A7" s="439" t="s">
        <v>170</v>
      </c>
      <c r="B7" s="441">
        <v>18.057713409032189</v>
      </c>
      <c r="C7" s="441">
        <v>16.394265209352472</v>
      </c>
      <c r="D7" s="441">
        <v>13.213826291436979</v>
      </c>
      <c r="E7" s="441">
        <v>12.414276793376249</v>
      </c>
      <c r="F7" s="441">
        <v>12.366227036063442</v>
      </c>
      <c r="G7" s="441">
        <v>11.937659948006155</v>
      </c>
      <c r="H7" s="441">
        <v>12.494369641042244</v>
      </c>
      <c r="I7" s="441">
        <v>12.158731746160054</v>
      </c>
    </row>
    <row r="8" spans="1:9" x14ac:dyDescent="0.25">
      <c r="A8" s="439" t="s">
        <v>169</v>
      </c>
      <c r="B8" s="441">
        <v>1.2108307503672584</v>
      </c>
      <c r="C8" s="441">
        <v>1.1975426916608829</v>
      </c>
      <c r="D8" s="441">
        <v>1.0670413071103144</v>
      </c>
      <c r="E8" s="441">
        <v>1.051070420039794</v>
      </c>
      <c r="F8" s="441">
        <v>1.1344013787673759</v>
      </c>
      <c r="G8" s="441">
        <v>1.0729433499450274</v>
      </c>
      <c r="H8" s="441">
        <v>0.94044258028698791</v>
      </c>
      <c r="I8" s="441">
        <v>0.88363405577290655</v>
      </c>
    </row>
    <row r="9" spans="1:9" x14ac:dyDescent="0.25">
      <c r="A9" s="439" t="s">
        <v>168</v>
      </c>
      <c r="B9" s="441">
        <v>5.8924066086186944</v>
      </c>
      <c r="C9" s="441">
        <v>6.1397904421309102</v>
      </c>
      <c r="D9" s="441">
        <v>6.0164141414225254</v>
      </c>
      <c r="E9" s="441">
        <v>5.9527133947722826</v>
      </c>
      <c r="F9" s="441">
        <v>5.9294650924127685</v>
      </c>
      <c r="G9" s="441">
        <v>5.6684763913213452</v>
      </c>
      <c r="H9" s="441">
        <v>5.3860436556089217</v>
      </c>
      <c r="I9" s="441">
        <v>5.2023204182535272</v>
      </c>
    </row>
    <row r="11" spans="1:9" x14ac:dyDescent="0.25">
      <c r="A11" t="s">
        <v>535</v>
      </c>
    </row>
    <row r="31" spans="1:1" x14ac:dyDescent="0.25">
      <c r="A31" s="255" t="s">
        <v>459</v>
      </c>
    </row>
  </sheetData>
  <hyperlinks>
    <hyperlink ref="A31" location="Indice!A1" display="&lt; Torna all'indic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5"/>
  <dimension ref="A1:I38"/>
  <sheetViews>
    <sheetView showGridLines="0" zoomScaleNormal="100" workbookViewId="0">
      <selection sqref="A1:F1"/>
    </sheetView>
  </sheetViews>
  <sheetFormatPr defaultColWidth="9.140625" defaultRowHeight="12" x14ac:dyDescent="0.2"/>
  <cols>
    <col min="1" max="1" width="24.85546875" style="35" customWidth="1"/>
    <col min="2" max="16384" width="9.140625" style="35"/>
  </cols>
  <sheetData>
    <row r="1" spans="1:9" x14ac:dyDescent="0.2">
      <c r="A1" s="811" t="s">
        <v>695</v>
      </c>
      <c r="B1" s="811"/>
      <c r="C1" s="811"/>
      <c r="D1" s="811"/>
      <c r="E1" s="811"/>
      <c r="F1" s="811"/>
    </row>
    <row r="2" spans="1:9" s="173" customFormat="1" x14ac:dyDescent="0.2">
      <c r="A2" s="195"/>
      <c r="B2" s="195"/>
      <c r="C2" s="195"/>
      <c r="D2" s="195"/>
      <c r="E2" s="195"/>
      <c r="F2" s="195"/>
    </row>
    <row r="3" spans="1:9" s="287" customFormat="1" ht="15" x14ac:dyDescent="0.25">
      <c r="A3" s="415"/>
      <c r="B3" s="416" t="s">
        <v>520</v>
      </c>
    </row>
    <row r="4" spans="1:9" s="287" customFormat="1" ht="15" x14ac:dyDescent="0.25">
      <c r="A4" s="431"/>
      <c r="B4" s="432"/>
    </row>
    <row r="5" spans="1:9" x14ac:dyDescent="0.2">
      <c r="A5" s="290" t="s">
        <v>169</v>
      </c>
      <c r="B5" s="434">
        <v>40.705827632639284</v>
      </c>
      <c r="E5" s="180"/>
      <c r="F5" s="180"/>
      <c r="G5" s="180"/>
      <c r="H5" s="180"/>
      <c r="I5" s="71"/>
    </row>
    <row r="6" spans="1:9" x14ac:dyDescent="0.2">
      <c r="A6" s="68" t="s">
        <v>172</v>
      </c>
      <c r="B6" s="433">
        <v>0.68015156954810119</v>
      </c>
      <c r="D6" s="173"/>
      <c r="E6" s="79"/>
      <c r="F6" s="79"/>
      <c r="G6" s="79"/>
      <c r="H6" s="79"/>
      <c r="I6" s="70"/>
    </row>
    <row r="7" spans="1:9" x14ac:dyDescent="0.2">
      <c r="A7" s="68" t="s">
        <v>170</v>
      </c>
      <c r="B7" s="433">
        <v>43.869902958124122</v>
      </c>
      <c r="D7" s="173"/>
    </row>
    <row r="8" spans="1:9" x14ac:dyDescent="0.2">
      <c r="A8" s="68" t="s">
        <v>175</v>
      </c>
      <c r="B8" s="433">
        <v>14.744117839688487</v>
      </c>
      <c r="D8" s="173"/>
    </row>
    <row r="9" spans="1:9" x14ac:dyDescent="0.2">
      <c r="A9" s="179" t="s">
        <v>173</v>
      </c>
      <c r="B9" s="433">
        <v>84.39423456654221</v>
      </c>
      <c r="D9" s="173"/>
    </row>
    <row r="10" spans="1:9" x14ac:dyDescent="0.2">
      <c r="A10" s="179" t="s">
        <v>174</v>
      </c>
      <c r="B10" s="433">
        <v>15.60576543345784</v>
      </c>
      <c r="D10" s="173"/>
    </row>
    <row r="11" spans="1:9" x14ac:dyDescent="0.2">
      <c r="A11" s="70"/>
      <c r="B11" s="90"/>
    </row>
    <row r="12" spans="1:9" x14ac:dyDescent="0.2">
      <c r="A12" s="35" t="s">
        <v>66</v>
      </c>
      <c r="B12" s="90"/>
    </row>
    <row r="38" spans="1:1" ht="15" x14ac:dyDescent="0.25">
      <c r="A38" s="255" t="s">
        <v>459</v>
      </c>
    </row>
  </sheetData>
  <mergeCells count="1">
    <mergeCell ref="A1:F1"/>
  </mergeCells>
  <hyperlinks>
    <hyperlink ref="A38" location="Indice!A1" display="&lt; Torna all'indice"/>
  </hyperlinks>
  <pageMargins left="0.7" right="0.7" top="0.75" bottom="0.75" header="0.3" footer="0.3"/>
  <pageSetup paperSize="9" scale="98"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6"/>
  <dimension ref="A1:F41"/>
  <sheetViews>
    <sheetView showGridLines="0" zoomScaleNormal="100" workbookViewId="0"/>
  </sheetViews>
  <sheetFormatPr defaultColWidth="9.140625" defaultRowHeight="15" x14ac:dyDescent="0.25"/>
  <cols>
    <col min="1" max="1" width="12.5703125" style="272" customWidth="1"/>
    <col min="2" max="4" width="20.5703125" style="272" customWidth="1"/>
    <col min="5" max="16384" width="9.140625" style="272"/>
  </cols>
  <sheetData>
    <row r="1" spans="1:6" x14ac:dyDescent="0.25">
      <c r="A1" s="522" t="s">
        <v>715</v>
      </c>
      <c r="B1"/>
      <c r="C1"/>
      <c r="D1"/>
      <c r="E1"/>
      <c r="F1"/>
    </row>
    <row r="2" spans="1:6" x14ac:dyDescent="0.25">
      <c r="A2"/>
      <c r="B2"/>
      <c r="C2"/>
      <c r="D2"/>
      <c r="E2"/>
      <c r="F2"/>
    </row>
    <row r="3" spans="1:6" s="363" customFormat="1" ht="30" customHeight="1" x14ac:dyDescent="0.25">
      <c r="A3" s="703"/>
      <c r="B3" s="708" t="s">
        <v>716</v>
      </c>
      <c r="C3" s="708" t="s">
        <v>717</v>
      </c>
      <c r="D3" s="709" t="s">
        <v>718</v>
      </c>
      <c r="E3"/>
      <c r="F3"/>
    </row>
    <row r="4" spans="1:6" s="363" customFormat="1" x14ac:dyDescent="0.25">
      <c r="A4" s="695"/>
      <c r="E4"/>
      <c r="F4"/>
    </row>
    <row r="5" spans="1:6" x14ac:dyDescent="0.25">
      <c r="A5" s="696" t="s">
        <v>0</v>
      </c>
      <c r="B5" s="696">
        <v>4.5372503774629402</v>
      </c>
      <c r="C5" s="696">
        <v>77.457545211596894</v>
      </c>
      <c r="D5" s="696">
        <v>18.005204410940099</v>
      </c>
      <c r="E5"/>
      <c r="F5"/>
    </row>
    <row r="6" spans="1:6" x14ac:dyDescent="0.25">
      <c r="A6" s="696" t="s">
        <v>1</v>
      </c>
      <c r="B6" s="696">
        <v>12.262190623830399</v>
      </c>
      <c r="C6" s="696">
        <v>76.968236489015197</v>
      </c>
      <c r="D6" s="696">
        <v>10.7695728871544</v>
      </c>
      <c r="E6"/>
      <c r="F6"/>
    </row>
    <row r="7" spans="1:6" x14ac:dyDescent="0.25">
      <c r="A7" s="696"/>
      <c r="B7" s="696"/>
      <c r="C7" s="696"/>
      <c r="D7" s="696"/>
      <c r="E7"/>
      <c r="F7"/>
    </row>
    <row r="8" spans="1:6" x14ac:dyDescent="0.25">
      <c r="A8" t="s">
        <v>462</v>
      </c>
      <c r="B8"/>
      <c r="C8"/>
      <c r="D8"/>
      <c r="E8"/>
      <c r="F8"/>
    </row>
    <row r="9" spans="1:6" x14ac:dyDescent="0.25">
      <c r="A9"/>
      <c r="B9"/>
      <c r="C9"/>
      <c r="D9"/>
      <c r="E9"/>
      <c r="F9"/>
    </row>
    <row r="10" spans="1:6" x14ac:dyDescent="0.25">
      <c r="A10" s="522" t="s">
        <v>476</v>
      </c>
    </row>
    <row r="11" spans="1:6" x14ac:dyDescent="0.25">
      <c r="A11" s="522" t="s">
        <v>719</v>
      </c>
    </row>
    <row r="39" spans="1:1" x14ac:dyDescent="0.25">
      <c r="A39" s="272" t="s">
        <v>462</v>
      </c>
    </row>
    <row r="41" spans="1:1" s="276" customFormat="1" x14ac:dyDescent="0.25">
      <c r="A41" s="274" t="s">
        <v>459</v>
      </c>
    </row>
  </sheetData>
  <hyperlinks>
    <hyperlink ref="A41" location="Indice!A1" display="&lt; Torna all'indice"/>
  </hyperlinks>
  <pageMargins left="0.7" right="0.7" top="0.75" bottom="0.75" header="0.3" footer="0.3"/>
  <pageSetup paperSize="9" scale="78"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7">
    <pageSetUpPr fitToPage="1"/>
  </sheetPr>
  <dimension ref="A1:W41"/>
  <sheetViews>
    <sheetView showGridLines="0" zoomScaleNormal="100" workbookViewId="0">
      <selection sqref="A1:J1"/>
    </sheetView>
  </sheetViews>
  <sheetFormatPr defaultColWidth="9.140625" defaultRowHeight="12" x14ac:dyDescent="0.2"/>
  <cols>
    <col min="1" max="1" width="20.7109375" style="35" customWidth="1"/>
    <col min="2" max="2" width="1.28515625" style="173" bestFit="1" customWidth="1"/>
    <col min="3" max="20" width="9.140625" style="35"/>
    <col min="21" max="23" width="9.140625" style="477"/>
    <col min="24" max="16384" width="9.140625" style="35"/>
  </cols>
  <sheetData>
    <row r="1" spans="1:23" x14ac:dyDescent="0.2">
      <c r="A1" s="811" t="s">
        <v>660</v>
      </c>
      <c r="B1" s="811"/>
      <c r="C1" s="811"/>
      <c r="D1" s="811"/>
      <c r="E1" s="811"/>
      <c r="F1" s="811"/>
      <c r="G1" s="811"/>
      <c r="H1" s="811"/>
      <c r="I1" s="811"/>
      <c r="J1" s="811"/>
    </row>
    <row r="2" spans="1:23" x14ac:dyDescent="0.2">
      <c r="K2" s="42"/>
    </row>
    <row r="3" spans="1:23" s="339" customFormat="1" x14ac:dyDescent="0.25">
      <c r="A3" s="378"/>
      <c r="B3" s="379"/>
      <c r="C3" s="841">
        <v>2016</v>
      </c>
      <c r="D3" s="841"/>
      <c r="E3" s="841"/>
      <c r="F3" s="841">
        <v>2017</v>
      </c>
      <c r="G3" s="841"/>
      <c r="H3" s="842"/>
      <c r="I3" s="841">
        <v>2018</v>
      </c>
      <c r="J3" s="841"/>
      <c r="K3" s="842"/>
      <c r="L3" s="838">
        <v>2019</v>
      </c>
      <c r="M3" s="838"/>
      <c r="N3" s="839"/>
      <c r="O3" s="838">
        <v>2020</v>
      </c>
      <c r="P3" s="838"/>
      <c r="Q3" s="839"/>
      <c r="R3" s="838">
        <v>2021</v>
      </c>
      <c r="S3" s="838"/>
      <c r="T3" s="839"/>
      <c r="U3" s="838">
        <v>2022</v>
      </c>
      <c r="V3" s="838"/>
      <c r="W3" s="839"/>
    </row>
    <row r="4" spans="1:23" x14ac:dyDescent="0.2">
      <c r="A4" s="66"/>
      <c r="B4" s="211"/>
      <c r="C4" s="352" t="s">
        <v>1</v>
      </c>
      <c r="D4" s="352" t="s">
        <v>0</v>
      </c>
      <c r="E4" s="352" t="s">
        <v>41</v>
      </c>
      <c r="F4" s="352" t="s">
        <v>1</v>
      </c>
      <c r="G4" s="352" t="s">
        <v>0</v>
      </c>
      <c r="H4" s="353" t="s">
        <v>41</v>
      </c>
      <c r="I4" s="352" t="s">
        <v>1</v>
      </c>
      <c r="J4" s="352" t="s">
        <v>0</v>
      </c>
      <c r="K4" s="353" t="s">
        <v>41</v>
      </c>
      <c r="L4" s="352" t="s">
        <v>1</v>
      </c>
      <c r="M4" s="352" t="s">
        <v>0</v>
      </c>
      <c r="N4" s="353" t="s">
        <v>41</v>
      </c>
      <c r="O4" s="352" t="s">
        <v>1</v>
      </c>
      <c r="P4" s="352" t="s">
        <v>0</v>
      </c>
      <c r="Q4" s="353" t="s">
        <v>41</v>
      </c>
      <c r="R4" s="352" t="s">
        <v>1</v>
      </c>
      <c r="S4" s="352" t="s">
        <v>0</v>
      </c>
      <c r="T4" s="353" t="s">
        <v>41</v>
      </c>
      <c r="U4" s="352" t="s">
        <v>1</v>
      </c>
      <c r="V4" s="352" t="s">
        <v>0</v>
      </c>
      <c r="W4" s="353" t="s">
        <v>41</v>
      </c>
    </row>
    <row r="5" spans="1:23" x14ac:dyDescent="0.2">
      <c r="A5" s="70"/>
      <c r="B5" s="70"/>
      <c r="C5" s="70"/>
      <c r="D5" s="70"/>
      <c r="E5" s="70"/>
      <c r="F5" s="70"/>
      <c r="G5" s="70"/>
      <c r="H5" s="70"/>
      <c r="I5" s="70"/>
      <c r="J5" s="70"/>
      <c r="K5" s="70"/>
      <c r="L5" s="70"/>
      <c r="M5" s="70"/>
      <c r="N5" s="70"/>
      <c r="O5" s="70"/>
      <c r="P5" s="70"/>
      <c r="Q5" s="70"/>
      <c r="R5" s="70"/>
      <c r="S5" s="70"/>
      <c r="T5" s="70"/>
      <c r="U5" s="70"/>
      <c r="V5" s="70"/>
      <c r="W5" s="70"/>
    </row>
    <row r="6" spans="1:23" x14ac:dyDescent="0.2">
      <c r="A6" s="68" t="s">
        <v>663</v>
      </c>
      <c r="B6" s="208"/>
      <c r="C6" s="69">
        <v>44666</v>
      </c>
      <c r="D6" s="69">
        <v>32754</v>
      </c>
      <c r="E6" s="69">
        <f>SUM(C6:D6)</f>
        <v>77420</v>
      </c>
      <c r="F6" s="69">
        <v>45114</v>
      </c>
      <c r="G6" s="69">
        <v>33176</v>
      </c>
      <c r="H6" s="69">
        <v>78290</v>
      </c>
      <c r="I6" s="69">
        <v>45564</v>
      </c>
      <c r="J6" s="69">
        <v>33721</v>
      </c>
      <c r="K6" s="69">
        <v>79285</v>
      </c>
      <c r="L6" s="296">
        <v>45978</v>
      </c>
      <c r="M6" s="296">
        <v>34256</v>
      </c>
      <c r="N6" s="296">
        <v>80234</v>
      </c>
      <c r="O6" s="296">
        <v>46271</v>
      </c>
      <c r="P6" s="296">
        <v>34618</v>
      </c>
      <c r="Q6" s="296">
        <v>80889</v>
      </c>
      <c r="R6" s="296">
        <v>46761</v>
      </c>
      <c r="S6" s="296">
        <v>35059</v>
      </c>
      <c r="T6" s="296">
        <v>81820</v>
      </c>
      <c r="U6" s="296">
        <v>47342</v>
      </c>
      <c r="V6" s="296">
        <v>35550</v>
      </c>
      <c r="W6" s="296">
        <v>82892</v>
      </c>
    </row>
    <row r="7" spans="1:23" x14ac:dyDescent="0.2">
      <c r="A7" s="68" t="s">
        <v>664</v>
      </c>
      <c r="B7" s="208"/>
      <c r="C7" s="69">
        <v>10711</v>
      </c>
      <c r="D7" s="69">
        <v>5043</v>
      </c>
      <c r="E7" s="69">
        <f>SUM(C7:D7)</f>
        <v>15754</v>
      </c>
      <c r="F7" s="69">
        <v>10763</v>
      </c>
      <c r="G7" s="69">
        <v>5102</v>
      </c>
      <c r="H7" s="69">
        <v>15865</v>
      </c>
      <c r="I7" s="69">
        <v>10710</v>
      </c>
      <c r="J7" s="69">
        <v>5152</v>
      </c>
      <c r="K7" s="69">
        <v>15862</v>
      </c>
      <c r="L7" s="296">
        <v>10681</v>
      </c>
      <c r="M7" s="296">
        <v>5217</v>
      </c>
      <c r="N7" s="296">
        <v>15898</v>
      </c>
      <c r="O7" s="296">
        <v>10565</v>
      </c>
      <c r="P7" s="296">
        <v>5201</v>
      </c>
      <c r="Q7" s="296">
        <v>15766</v>
      </c>
      <c r="R7" s="296">
        <v>10490</v>
      </c>
      <c r="S7" s="296">
        <v>5217</v>
      </c>
      <c r="T7" s="296">
        <v>15707</v>
      </c>
      <c r="U7" s="296">
        <v>10357</v>
      </c>
      <c r="V7" s="296">
        <v>5176</v>
      </c>
      <c r="W7" s="296">
        <v>15533</v>
      </c>
    </row>
    <row r="8" spans="1:23" ht="13.5" x14ac:dyDescent="0.2">
      <c r="A8" s="35" t="s">
        <v>665</v>
      </c>
      <c r="B8" s="209">
        <v>1</v>
      </c>
      <c r="C8" s="91">
        <f>C7/C6*100</f>
        <v>23.980208659830744</v>
      </c>
      <c r="D8" s="91">
        <f t="shared" ref="D8:H8" si="0">D7/D6*100</f>
        <v>15.396592782560909</v>
      </c>
      <c r="E8" s="91">
        <f t="shared" si="0"/>
        <v>20.348747093774218</v>
      </c>
      <c r="F8" s="91">
        <f>F7/F6*100</f>
        <v>23.857339185175334</v>
      </c>
      <c r="G8" s="91">
        <f t="shared" si="0"/>
        <v>15.378586930311069</v>
      </c>
      <c r="H8" s="91">
        <f t="shared" si="0"/>
        <v>20.264401583854898</v>
      </c>
      <c r="I8" s="91">
        <f>I7/I6*100</f>
        <v>23.505398999209902</v>
      </c>
      <c r="J8" s="91">
        <f t="shared" ref="J8:K8" si="1">J7/J6*100</f>
        <v>15.278313217282999</v>
      </c>
      <c r="K8" s="91">
        <f t="shared" si="1"/>
        <v>20.006306363120387</v>
      </c>
      <c r="L8" s="297">
        <f>L7/L6*100</f>
        <v>23.230675540475879</v>
      </c>
      <c r="M8" s="297">
        <f t="shared" ref="M8:T8" si="2">M7/M6*100</f>
        <v>15.229448855674917</v>
      </c>
      <c r="N8" s="297">
        <f t="shared" si="2"/>
        <v>19.814542463294863</v>
      </c>
      <c r="O8" s="297">
        <f>O7/O6*100</f>
        <v>22.83287588338268</v>
      </c>
      <c r="P8" s="297">
        <f t="shared" si="2"/>
        <v>15.023975966260327</v>
      </c>
      <c r="Q8" s="297">
        <f t="shared" si="2"/>
        <v>19.490907292709764</v>
      </c>
      <c r="R8" s="297">
        <f t="shared" si="2"/>
        <v>22.433224268086654</v>
      </c>
      <c r="S8" s="297">
        <f t="shared" si="2"/>
        <v>14.880629795487607</v>
      </c>
      <c r="T8" s="297">
        <f t="shared" si="2"/>
        <v>19.19701784404791</v>
      </c>
      <c r="U8" s="297">
        <v>21.876980271217946</v>
      </c>
      <c r="V8" s="297">
        <v>14.559774964838256</v>
      </c>
      <c r="W8" s="297">
        <v>18.738840901413887</v>
      </c>
    </row>
    <row r="9" spans="1:23" ht="13.5" x14ac:dyDescent="0.2">
      <c r="A9" s="68" t="s">
        <v>666</v>
      </c>
      <c r="B9" s="210">
        <v>2</v>
      </c>
      <c r="C9" s="68">
        <v>21.6</v>
      </c>
      <c r="D9" s="68">
        <v>15.1</v>
      </c>
      <c r="E9" s="68">
        <v>18.899999999999999</v>
      </c>
      <c r="F9" s="68">
        <v>21.5</v>
      </c>
      <c r="G9" s="68">
        <v>15.1</v>
      </c>
      <c r="H9" s="68">
        <v>18.8</v>
      </c>
      <c r="I9" s="76">
        <v>21.2</v>
      </c>
      <c r="J9" s="76">
        <v>15</v>
      </c>
      <c r="K9" s="76">
        <v>18.600000000000001</v>
      </c>
      <c r="L9" s="298">
        <v>21.1</v>
      </c>
      <c r="M9" s="298">
        <v>14.9</v>
      </c>
      <c r="N9" s="298">
        <v>18.5</v>
      </c>
      <c r="O9" s="298">
        <v>20.7</v>
      </c>
      <c r="P9" s="298">
        <v>14.8</v>
      </c>
      <c r="Q9" s="298">
        <v>18.2</v>
      </c>
      <c r="R9" s="298">
        <v>20.3</v>
      </c>
      <c r="S9" s="298">
        <v>14.6</v>
      </c>
      <c r="T9" s="298">
        <v>17.899999999999999</v>
      </c>
      <c r="U9" s="298">
        <v>19.8</v>
      </c>
      <c r="V9" s="298">
        <v>14.3</v>
      </c>
      <c r="W9" s="298">
        <v>17.5</v>
      </c>
    </row>
    <row r="10" spans="1:23" x14ac:dyDescent="0.2">
      <c r="A10" s="70"/>
      <c r="B10" s="70"/>
      <c r="C10" s="70"/>
      <c r="D10" s="70"/>
      <c r="E10" s="70"/>
      <c r="F10" s="70"/>
      <c r="G10" s="70"/>
      <c r="H10" s="70"/>
    </row>
    <row r="11" spans="1:23" ht="27.75" customHeight="1" x14ac:dyDescent="0.2">
      <c r="A11" s="840" t="s">
        <v>661</v>
      </c>
      <c r="B11" s="840"/>
      <c r="C11" s="840"/>
      <c r="D11" s="840"/>
      <c r="E11" s="840"/>
      <c r="F11" s="840"/>
      <c r="G11" s="840"/>
      <c r="H11" s="840"/>
      <c r="I11" s="840"/>
      <c r="J11" s="840"/>
      <c r="K11" s="840"/>
      <c r="L11" s="840"/>
      <c r="M11" s="840"/>
      <c r="N11" s="840"/>
      <c r="R11" s="96"/>
      <c r="S11" s="96"/>
      <c r="T11" s="96"/>
      <c r="U11" s="96"/>
      <c r="V11" s="96"/>
      <c r="W11" s="96"/>
    </row>
    <row r="12" spans="1:23" x14ac:dyDescent="0.2">
      <c r="A12" s="840" t="s">
        <v>662</v>
      </c>
      <c r="B12" s="840"/>
      <c r="C12" s="840"/>
      <c r="D12" s="840"/>
      <c r="E12" s="840"/>
      <c r="F12" s="840"/>
      <c r="G12" s="840"/>
      <c r="H12" s="840"/>
      <c r="I12" s="840"/>
      <c r="J12" s="840"/>
      <c r="K12" s="840"/>
      <c r="L12" s="840"/>
      <c r="M12" s="840"/>
      <c r="N12" s="840"/>
    </row>
    <row r="13" spans="1:23" x14ac:dyDescent="0.2">
      <c r="A13" s="92"/>
      <c r="B13" s="92"/>
    </row>
    <row r="14" spans="1:23" x14ac:dyDescent="0.2">
      <c r="A14" s="35" t="s">
        <v>309</v>
      </c>
    </row>
    <row r="35" spans="1:10" x14ac:dyDescent="0.2">
      <c r="J35" s="181"/>
    </row>
    <row r="41" spans="1:10" ht="15" x14ac:dyDescent="0.25">
      <c r="A41" s="255" t="s">
        <v>459</v>
      </c>
    </row>
  </sheetData>
  <mergeCells count="10">
    <mergeCell ref="A1:J1"/>
    <mergeCell ref="I3:K3"/>
    <mergeCell ref="L3:N3"/>
    <mergeCell ref="C3:E3"/>
    <mergeCell ref="F3:H3"/>
    <mergeCell ref="U3:W3"/>
    <mergeCell ref="R3:T3"/>
    <mergeCell ref="O3:Q3"/>
    <mergeCell ref="A11:N11"/>
    <mergeCell ref="A12:N12"/>
  </mergeCells>
  <hyperlinks>
    <hyperlink ref="A41" location="Indice!A1" display="&lt; Torna all'indice"/>
  </hyperlinks>
  <pageMargins left="0.7" right="0.7" top="0.75" bottom="0.75" header="0.3" footer="0.3"/>
  <pageSetup paperSize="9" scale="91"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8"/>
  <dimension ref="A1:E49"/>
  <sheetViews>
    <sheetView showGridLines="0" zoomScaleNormal="100" workbookViewId="0">
      <selection sqref="A1:D1"/>
    </sheetView>
  </sheetViews>
  <sheetFormatPr defaultColWidth="9.140625" defaultRowHeight="12" x14ac:dyDescent="0.2"/>
  <cols>
    <col min="1" max="1" width="12" style="42" customWidth="1"/>
    <col min="2" max="3" width="15.5703125" style="42" customWidth="1"/>
    <col min="4" max="16384" width="9.140625" style="42"/>
  </cols>
  <sheetData>
    <row r="1" spans="1:4" ht="13.9" customHeight="1" x14ac:dyDescent="0.2">
      <c r="A1" s="827" t="s">
        <v>299</v>
      </c>
      <c r="B1" s="827"/>
      <c r="C1" s="827"/>
      <c r="D1" s="827"/>
    </row>
    <row r="2" spans="1:4" x14ac:dyDescent="0.2">
      <c r="A2" s="42" t="s">
        <v>261</v>
      </c>
    </row>
    <row r="3" spans="1:4" x14ac:dyDescent="0.2">
      <c r="A3" s="277"/>
      <c r="B3" s="381" t="s">
        <v>0</v>
      </c>
      <c r="C3" s="381" t="s">
        <v>1</v>
      </c>
    </row>
    <row r="4" spans="1:4" x14ac:dyDescent="0.2">
      <c r="A4" s="82"/>
      <c r="B4" s="83"/>
      <c r="C4" s="83"/>
    </row>
    <row r="5" spans="1:4" x14ac:dyDescent="0.2">
      <c r="A5" s="185"/>
      <c r="B5" s="185"/>
      <c r="C5" s="185"/>
    </row>
    <row r="6" spans="1:4" x14ac:dyDescent="0.2">
      <c r="A6" s="282">
        <v>1971</v>
      </c>
      <c r="B6" s="42">
        <v>79</v>
      </c>
      <c r="C6" s="42">
        <v>11</v>
      </c>
    </row>
    <row r="7" spans="1:4" x14ac:dyDescent="0.2">
      <c r="A7" s="283">
        <v>1975</v>
      </c>
      <c r="B7" s="84">
        <v>79</v>
      </c>
      <c r="C7" s="84">
        <v>11</v>
      </c>
    </row>
    <row r="8" spans="1:4" x14ac:dyDescent="0.2">
      <c r="A8" s="283">
        <v>1979</v>
      </c>
      <c r="B8" s="84">
        <v>80</v>
      </c>
      <c r="C8" s="84">
        <v>10</v>
      </c>
    </row>
    <row r="9" spans="1:4" x14ac:dyDescent="0.2">
      <c r="A9" s="283">
        <v>1983</v>
      </c>
      <c r="B9" s="84">
        <v>83</v>
      </c>
      <c r="C9" s="84">
        <v>7</v>
      </c>
    </row>
    <row r="10" spans="1:4" x14ac:dyDescent="0.2">
      <c r="A10" s="283">
        <v>1987</v>
      </c>
      <c r="B10" s="84">
        <v>78</v>
      </c>
      <c r="C10" s="84">
        <v>12</v>
      </c>
    </row>
    <row r="11" spans="1:4" x14ac:dyDescent="0.2">
      <c r="A11" s="283">
        <v>1991</v>
      </c>
      <c r="B11" s="84">
        <v>77</v>
      </c>
      <c r="C11" s="84">
        <v>13</v>
      </c>
    </row>
    <row r="12" spans="1:4" x14ac:dyDescent="0.2">
      <c r="A12" s="283">
        <v>1995</v>
      </c>
      <c r="B12" s="84">
        <v>77</v>
      </c>
      <c r="C12" s="84">
        <v>13</v>
      </c>
    </row>
    <row r="13" spans="1:4" x14ac:dyDescent="0.2">
      <c r="A13" s="283">
        <v>1999</v>
      </c>
      <c r="B13" s="84">
        <v>81</v>
      </c>
      <c r="C13" s="84">
        <v>9</v>
      </c>
    </row>
    <row r="14" spans="1:4" x14ac:dyDescent="0.2">
      <c r="A14" s="283">
        <v>2003</v>
      </c>
      <c r="B14" s="84">
        <v>80</v>
      </c>
      <c r="C14" s="84">
        <v>10</v>
      </c>
    </row>
    <row r="15" spans="1:4" x14ac:dyDescent="0.2">
      <c r="A15" s="283">
        <v>2007</v>
      </c>
      <c r="B15" s="84">
        <v>80</v>
      </c>
      <c r="C15" s="84">
        <v>10</v>
      </c>
    </row>
    <row r="16" spans="1:4" x14ac:dyDescent="0.2">
      <c r="A16" s="283">
        <v>2011</v>
      </c>
      <c r="B16" s="84">
        <v>76</v>
      </c>
      <c r="C16" s="84">
        <v>14</v>
      </c>
    </row>
    <row r="17" spans="1:5" x14ac:dyDescent="0.2">
      <c r="A17" s="283">
        <v>2015</v>
      </c>
      <c r="B17" s="84">
        <v>68</v>
      </c>
      <c r="C17" s="84">
        <v>22</v>
      </c>
    </row>
    <row r="18" spans="1:5" x14ac:dyDescent="0.2">
      <c r="A18" s="283">
        <v>2019</v>
      </c>
      <c r="B18" s="84">
        <v>59</v>
      </c>
      <c r="C18" s="84">
        <v>31</v>
      </c>
    </row>
    <row r="19" spans="1:5" x14ac:dyDescent="0.2">
      <c r="A19" s="3">
        <v>2023</v>
      </c>
      <c r="B19" s="104">
        <v>61</v>
      </c>
      <c r="C19" s="104">
        <v>29</v>
      </c>
    </row>
    <row r="20" spans="1:5" x14ac:dyDescent="0.2">
      <c r="A20" s="104"/>
      <c r="B20" s="104"/>
      <c r="C20" s="104"/>
      <c r="D20" s="104"/>
      <c r="E20" s="104"/>
    </row>
    <row r="21" spans="1:5" x14ac:dyDescent="0.2">
      <c r="A21" s="42" t="s">
        <v>193</v>
      </c>
    </row>
    <row r="22" spans="1:5" x14ac:dyDescent="0.2">
      <c r="A22" s="42" t="s">
        <v>194</v>
      </c>
    </row>
    <row r="49" spans="1:1" ht="15" x14ac:dyDescent="0.25">
      <c r="A49" s="281" t="s">
        <v>459</v>
      </c>
    </row>
  </sheetData>
  <mergeCells count="1">
    <mergeCell ref="A1:D1"/>
  </mergeCells>
  <hyperlinks>
    <hyperlink ref="A49" location="Indice!A1" display="&lt; Torna all'indic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9"/>
  <dimension ref="A1:H46"/>
  <sheetViews>
    <sheetView showGridLines="0" zoomScaleNormal="100" workbookViewId="0">
      <selection sqref="A1:E1"/>
    </sheetView>
  </sheetViews>
  <sheetFormatPr defaultColWidth="9.140625" defaultRowHeight="12" x14ac:dyDescent="0.2"/>
  <cols>
    <col min="1" max="1" width="13" style="35" customWidth="1"/>
    <col min="2" max="3" width="16.5703125" style="35" customWidth="1"/>
    <col min="4" max="4" width="13.85546875" style="35" customWidth="1"/>
    <col min="5" max="5" width="16.5703125" style="35" customWidth="1"/>
    <col min="6" max="6" width="9.140625" style="35"/>
    <col min="7" max="7" width="9.140625" style="35" customWidth="1"/>
    <col min="8" max="16384" width="9.140625" style="35"/>
  </cols>
  <sheetData>
    <row r="1" spans="1:8" x14ac:dyDescent="0.2">
      <c r="A1" s="811" t="s">
        <v>667</v>
      </c>
      <c r="B1" s="811"/>
      <c r="C1" s="811"/>
      <c r="D1" s="811"/>
      <c r="E1" s="811"/>
    </row>
    <row r="3" spans="1:8" x14ac:dyDescent="0.2">
      <c r="A3" s="64"/>
      <c r="B3" s="380" t="s">
        <v>0</v>
      </c>
      <c r="C3" s="380" t="s">
        <v>1</v>
      </c>
    </row>
    <row r="4" spans="1:8" s="173" customFormat="1" x14ac:dyDescent="0.2">
      <c r="A4" s="172"/>
      <c r="B4" s="183"/>
      <c r="C4" s="183"/>
    </row>
    <row r="5" spans="1:8" x14ac:dyDescent="0.2">
      <c r="A5" s="67"/>
      <c r="B5" s="67"/>
      <c r="C5" s="67"/>
    </row>
    <row r="6" spans="1:8" x14ac:dyDescent="0.2">
      <c r="A6" s="93">
        <v>1971</v>
      </c>
      <c r="B6" s="96">
        <v>18.5</v>
      </c>
      <c r="C6" s="96">
        <v>11.4</v>
      </c>
      <c r="H6" s="173"/>
    </row>
    <row r="7" spans="1:8" x14ac:dyDescent="0.2">
      <c r="A7" s="94">
        <v>1975</v>
      </c>
      <c r="B7" s="76">
        <v>18.5</v>
      </c>
      <c r="C7" s="76">
        <v>12.5</v>
      </c>
      <c r="G7" s="173"/>
      <c r="H7" s="173"/>
    </row>
    <row r="8" spans="1:8" x14ac:dyDescent="0.2">
      <c r="A8" s="94">
        <v>1979</v>
      </c>
      <c r="B8" s="76">
        <v>18.5</v>
      </c>
      <c r="C8" s="76">
        <v>10.9</v>
      </c>
      <c r="G8" s="173"/>
      <c r="H8" s="173"/>
    </row>
    <row r="9" spans="1:8" x14ac:dyDescent="0.2">
      <c r="A9" s="94">
        <v>1983</v>
      </c>
      <c r="B9" s="76">
        <v>19</v>
      </c>
      <c r="C9" s="76">
        <v>9.1999999999999993</v>
      </c>
      <c r="G9" s="173"/>
      <c r="H9" s="173"/>
    </row>
    <row r="10" spans="1:8" x14ac:dyDescent="0.2">
      <c r="A10" s="94">
        <v>1987</v>
      </c>
      <c r="B10" s="76">
        <v>14.399999999999999</v>
      </c>
      <c r="C10" s="76">
        <v>8.5</v>
      </c>
      <c r="G10" s="173"/>
      <c r="H10" s="173"/>
    </row>
    <row r="11" spans="1:8" x14ac:dyDescent="0.2">
      <c r="A11" s="94">
        <v>1991</v>
      </c>
      <c r="B11" s="76">
        <v>15.299999999999999</v>
      </c>
      <c r="C11" s="76">
        <v>6.4</v>
      </c>
      <c r="G11" s="173"/>
      <c r="H11" s="173"/>
    </row>
    <row r="12" spans="1:8" x14ac:dyDescent="0.2">
      <c r="A12" s="94">
        <v>1995</v>
      </c>
      <c r="B12" s="76">
        <v>19.400000000000002</v>
      </c>
      <c r="C12" s="76">
        <v>11.700000000000001</v>
      </c>
      <c r="G12" s="173"/>
      <c r="H12" s="173"/>
    </row>
    <row r="13" spans="1:8" x14ac:dyDescent="0.2">
      <c r="A13" s="94">
        <v>1999</v>
      </c>
      <c r="B13" s="76">
        <v>22.400000000000002</v>
      </c>
      <c r="C13" s="76">
        <v>6.3</v>
      </c>
      <c r="G13" s="173"/>
      <c r="H13" s="173"/>
    </row>
    <row r="14" spans="1:8" x14ac:dyDescent="0.2">
      <c r="A14" s="94">
        <v>2003</v>
      </c>
      <c r="B14" s="76">
        <v>15.5</v>
      </c>
      <c r="C14" s="76">
        <v>6.6000000000000005</v>
      </c>
      <c r="G14" s="173"/>
      <c r="H14" s="173"/>
    </row>
    <row r="15" spans="1:8" x14ac:dyDescent="0.2">
      <c r="A15" s="94">
        <v>2007</v>
      </c>
      <c r="B15" s="76">
        <v>16.5</v>
      </c>
      <c r="C15" s="76">
        <v>6.3</v>
      </c>
      <c r="G15" s="173"/>
      <c r="H15" s="173"/>
    </row>
    <row r="16" spans="1:8" x14ac:dyDescent="0.2">
      <c r="A16" s="94">
        <v>2011</v>
      </c>
      <c r="B16" s="76">
        <v>15.299999999999999</v>
      </c>
      <c r="C16" s="76">
        <v>7.7</v>
      </c>
      <c r="G16" s="173"/>
      <c r="H16" s="173"/>
    </row>
    <row r="17" spans="1:8" x14ac:dyDescent="0.2">
      <c r="A17" s="94">
        <v>2015</v>
      </c>
      <c r="B17" s="76">
        <v>14.799999999999999</v>
      </c>
      <c r="C17" s="76">
        <v>13.3</v>
      </c>
      <c r="G17" s="173"/>
      <c r="H17" s="173"/>
    </row>
    <row r="18" spans="1:8" x14ac:dyDescent="0.2">
      <c r="A18" s="94">
        <v>2019</v>
      </c>
      <c r="B18" s="433">
        <v>12.5</v>
      </c>
      <c r="C18" s="433">
        <v>11.899999999999999</v>
      </c>
      <c r="G18" s="173"/>
      <c r="H18" s="173"/>
    </row>
    <row r="19" spans="1:8" s="477" customFormat="1" x14ac:dyDescent="0.2">
      <c r="A19" s="657">
        <v>2023</v>
      </c>
      <c r="B19" s="663">
        <v>11.1</v>
      </c>
      <c r="C19" s="663">
        <v>7.9</v>
      </c>
    </row>
    <row r="20" spans="1:8" x14ac:dyDescent="0.2">
      <c r="A20" s="70"/>
      <c r="B20" s="70"/>
      <c r="C20" s="70"/>
      <c r="D20" s="70"/>
      <c r="E20" s="70"/>
    </row>
    <row r="21" spans="1:8" x14ac:dyDescent="0.2">
      <c r="A21" s="35" t="s">
        <v>193</v>
      </c>
    </row>
    <row r="22" spans="1:8" x14ac:dyDescent="0.2">
      <c r="A22" s="35" t="s">
        <v>194</v>
      </c>
    </row>
    <row r="46" spans="1:1" ht="15" x14ac:dyDescent="0.25">
      <c r="A46" s="255" t="s">
        <v>459</v>
      </c>
    </row>
  </sheetData>
  <mergeCells count="1">
    <mergeCell ref="A1:E1"/>
  </mergeCells>
  <hyperlinks>
    <hyperlink ref="A46" location="Indice!A1" display="&lt; Torna all'i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E68"/>
  <sheetViews>
    <sheetView showGridLines="0" zoomScaleNormal="100" workbookViewId="0"/>
  </sheetViews>
  <sheetFormatPr defaultRowHeight="15" x14ac:dyDescent="0.25"/>
  <cols>
    <col min="2" max="2" width="16.140625" bestFit="1" customWidth="1"/>
    <col min="3" max="3" width="16" bestFit="1" customWidth="1"/>
    <col min="4" max="4" width="22" bestFit="1" customWidth="1"/>
    <col min="5" max="5" width="21.140625" bestFit="1" customWidth="1"/>
  </cols>
  <sheetData>
    <row r="1" spans="1:5" x14ac:dyDescent="0.25">
      <c r="A1" s="166" t="s">
        <v>599</v>
      </c>
    </row>
    <row r="3" spans="1:5" x14ac:dyDescent="0.25">
      <c r="A3" s="457"/>
      <c r="B3" s="458" t="s">
        <v>594</v>
      </c>
      <c r="C3" s="458" t="s">
        <v>595</v>
      </c>
      <c r="D3" s="458" t="s">
        <v>596</v>
      </c>
      <c r="E3" s="459" t="s">
        <v>597</v>
      </c>
    </row>
    <row r="4" spans="1:5" x14ac:dyDescent="0.25">
      <c r="A4" s="445"/>
      <c r="B4" s="446"/>
      <c r="C4" s="446"/>
      <c r="D4" s="446"/>
      <c r="E4" s="446"/>
    </row>
    <row r="5" spans="1:5" x14ac:dyDescent="0.25">
      <c r="A5" s="447" t="s">
        <v>537</v>
      </c>
      <c r="B5" s="877">
        <v>138424</v>
      </c>
      <c r="C5" s="877">
        <v>151576</v>
      </c>
      <c r="D5" s="878"/>
      <c r="E5" s="878"/>
    </row>
    <row r="6" spans="1:5" x14ac:dyDescent="0.25">
      <c r="A6" s="447" t="s">
        <v>538</v>
      </c>
      <c r="B6" s="877">
        <v>140543</v>
      </c>
      <c r="C6" s="877">
        <v>153565</v>
      </c>
      <c r="D6" s="878"/>
      <c r="E6" s="878"/>
    </row>
    <row r="7" spans="1:5" x14ac:dyDescent="0.25">
      <c r="A7" s="447" t="s">
        <v>539</v>
      </c>
      <c r="B7" s="877">
        <v>142367</v>
      </c>
      <c r="C7" s="877">
        <v>155588</v>
      </c>
      <c r="D7" s="878"/>
      <c r="E7" s="878"/>
    </row>
    <row r="8" spans="1:5" x14ac:dyDescent="0.25">
      <c r="A8" s="447" t="s">
        <v>540</v>
      </c>
      <c r="B8" s="877">
        <v>144443</v>
      </c>
      <c r="C8" s="877">
        <v>157688</v>
      </c>
      <c r="D8" s="878"/>
      <c r="E8" s="878"/>
    </row>
    <row r="9" spans="1:5" x14ac:dyDescent="0.25">
      <c r="A9" s="447" t="s">
        <v>541</v>
      </c>
      <c r="B9" s="877">
        <v>145996</v>
      </c>
      <c r="C9" s="877">
        <v>159203</v>
      </c>
      <c r="D9" s="878"/>
      <c r="E9" s="878"/>
    </row>
    <row r="10" spans="1:5" x14ac:dyDescent="0.25">
      <c r="A10" s="447" t="s">
        <v>542</v>
      </c>
      <c r="B10" s="877">
        <v>145716</v>
      </c>
      <c r="C10" s="877">
        <v>159114</v>
      </c>
      <c r="D10" s="878"/>
      <c r="E10" s="878"/>
    </row>
    <row r="11" spans="1:5" x14ac:dyDescent="0.25">
      <c r="A11" s="447" t="s">
        <v>543</v>
      </c>
      <c r="B11" s="877">
        <v>146082</v>
      </c>
      <c r="C11" s="877">
        <v>159506</v>
      </c>
      <c r="D11" s="878"/>
      <c r="E11" s="878"/>
    </row>
    <row r="12" spans="1:5" x14ac:dyDescent="0.25">
      <c r="A12" s="447" t="s">
        <v>544</v>
      </c>
      <c r="B12" s="877">
        <v>146298</v>
      </c>
      <c r="C12" s="877">
        <v>159881</v>
      </c>
      <c r="D12" s="878"/>
      <c r="E12" s="878"/>
    </row>
    <row r="13" spans="1:5" x14ac:dyDescent="0.25">
      <c r="A13" s="447" t="s">
        <v>545</v>
      </c>
      <c r="B13" s="877">
        <v>147419</v>
      </c>
      <c r="C13" s="877">
        <v>161079</v>
      </c>
      <c r="D13" s="878"/>
      <c r="E13" s="878"/>
    </row>
    <row r="14" spans="1:5" x14ac:dyDescent="0.25">
      <c r="A14" s="447" t="s">
        <v>546</v>
      </c>
      <c r="B14" s="877">
        <v>148317</v>
      </c>
      <c r="C14" s="877">
        <v>161898</v>
      </c>
      <c r="D14" s="878"/>
      <c r="E14" s="878"/>
    </row>
    <row r="15" spans="1:5" x14ac:dyDescent="0.25">
      <c r="A15" s="447" t="s">
        <v>547</v>
      </c>
      <c r="B15" s="877">
        <v>148599</v>
      </c>
      <c r="C15" s="877">
        <v>163929</v>
      </c>
      <c r="D15" s="878"/>
      <c r="E15" s="878"/>
    </row>
    <row r="16" spans="1:5" x14ac:dyDescent="0.25">
      <c r="A16" s="447" t="s">
        <v>548</v>
      </c>
      <c r="B16" s="877">
        <v>150150</v>
      </c>
      <c r="C16" s="877">
        <v>165106</v>
      </c>
      <c r="D16" s="878"/>
      <c r="E16" s="878"/>
    </row>
    <row r="17" spans="1:5" x14ac:dyDescent="0.25">
      <c r="A17" s="447" t="s">
        <v>549</v>
      </c>
      <c r="B17" s="877">
        <v>151356</v>
      </c>
      <c r="C17" s="877">
        <v>165959</v>
      </c>
      <c r="D17" s="878"/>
      <c r="E17" s="878"/>
    </row>
    <row r="18" spans="1:5" x14ac:dyDescent="0.25">
      <c r="A18" s="447" t="s">
        <v>550</v>
      </c>
      <c r="B18" s="877">
        <v>152850</v>
      </c>
      <c r="C18" s="877">
        <v>167081</v>
      </c>
      <c r="D18" s="878"/>
      <c r="E18" s="878"/>
    </row>
    <row r="19" spans="1:5" x14ac:dyDescent="0.25">
      <c r="A19" s="447" t="s">
        <v>551</v>
      </c>
      <c r="B19" s="877">
        <v>154225</v>
      </c>
      <c r="C19" s="877">
        <v>168051</v>
      </c>
      <c r="D19" s="878"/>
      <c r="E19" s="878"/>
    </row>
    <row r="20" spans="1:5" x14ac:dyDescent="0.25">
      <c r="A20" s="447" t="s">
        <v>552</v>
      </c>
      <c r="B20" s="877">
        <v>155603</v>
      </c>
      <c r="C20" s="877">
        <v>169248</v>
      </c>
      <c r="D20" s="878"/>
      <c r="E20" s="878"/>
    </row>
    <row r="21" spans="1:5" x14ac:dyDescent="0.25">
      <c r="A21" s="447" t="s">
        <v>553</v>
      </c>
      <c r="B21" s="877">
        <v>157656</v>
      </c>
      <c r="C21" s="877">
        <v>170924</v>
      </c>
      <c r="D21" s="878"/>
      <c r="E21" s="878"/>
    </row>
    <row r="22" spans="1:5" x14ac:dyDescent="0.25">
      <c r="A22" s="447" t="s">
        <v>554</v>
      </c>
      <c r="B22" s="877">
        <v>160014</v>
      </c>
      <c r="C22" s="877">
        <v>172722</v>
      </c>
      <c r="D22" s="878"/>
      <c r="E22" s="878"/>
    </row>
    <row r="23" spans="1:5" x14ac:dyDescent="0.25">
      <c r="A23" s="447" t="s">
        <v>555</v>
      </c>
      <c r="B23" s="877">
        <v>161540</v>
      </c>
      <c r="C23" s="877">
        <v>174180</v>
      </c>
      <c r="D23" s="878"/>
      <c r="E23" s="878"/>
    </row>
    <row r="24" spans="1:5" x14ac:dyDescent="0.25">
      <c r="A24" s="447" t="s">
        <v>556</v>
      </c>
      <c r="B24" s="877">
        <v>161891</v>
      </c>
      <c r="C24" s="877">
        <v>171862</v>
      </c>
      <c r="D24" s="878"/>
      <c r="E24" s="878"/>
    </row>
    <row r="25" spans="1:5" x14ac:dyDescent="0.25">
      <c r="A25" s="447" t="s">
        <v>557</v>
      </c>
      <c r="B25" s="877">
        <v>163410</v>
      </c>
      <c r="C25" s="877">
        <v>173533</v>
      </c>
      <c r="D25" s="878"/>
      <c r="E25" s="878"/>
    </row>
    <row r="26" spans="1:5" x14ac:dyDescent="0.25">
      <c r="A26" s="447" t="s">
        <v>558</v>
      </c>
      <c r="B26" s="877">
        <v>165873</v>
      </c>
      <c r="C26" s="877">
        <v>175779</v>
      </c>
      <c r="D26" s="878"/>
      <c r="E26" s="878"/>
    </row>
    <row r="27" spans="1:5" x14ac:dyDescent="0.25">
      <c r="A27" s="447" t="s">
        <v>559</v>
      </c>
      <c r="B27" s="877">
        <v>168446</v>
      </c>
      <c r="C27" s="877">
        <v>178093</v>
      </c>
      <c r="D27" s="878"/>
      <c r="E27" s="878"/>
    </row>
    <row r="28" spans="1:5" x14ac:dyDescent="0.25">
      <c r="A28" s="447" t="s">
        <v>560</v>
      </c>
      <c r="B28" s="877">
        <v>170541</v>
      </c>
      <c r="C28" s="877">
        <v>179822</v>
      </c>
      <c r="D28" s="878"/>
      <c r="E28" s="878"/>
    </row>
    <row r="29" spans="1:5" x14ac:dyDescent="0.25">
      <c r="A29" s="447" t="s">
        <v>561</v>
      </c>
      <c r="B29" s="877">
        <v>171466</v>
      </c>
      <c r="C29" s="877">
        <v>180480</v>
      </c>
      <c r="D29" s="878"/>
      <c r="E29" s="878"/>
    </row>
    <row r="30" spans="1:5" x14ac:dyDescent="0.25">
      <c r="A30" s="447" t="s">
        <v>562</v>
      </c>
      <c r="B30" s="877">
        <v>172877</v>
      </c>
      <c r="C30" s="877">
        <v>181498</v>
      </c>
      <c r="D30" s="878"/>
      <c r="E30" s="878"/>
    </row>
    <row r="31" spans="1:5" x14ac:dyDescent="0.25">
      <c r="A31" s="447" t="s">
        <v>563</v>
      </c>
      <c r="B31" s="877">
        <v>172505</v>
      </c>
      <c r="C31" s="877">
        <v>181204</v>
      </c>
      <c r="D31" s="878"/>
      <c r="E31" s="878"/>
    </row>
    <row r="32" spans="1:5" x14ac:dyDescent="0.25">
      <c r="A32" s="447" t="s">
        <v>490</v>
      </c>
      <c r="B32" s="877">
        <v>172192</v>
      </c>
      <c r="C32" s="877">
        <v>181151</v>
      </c>
      <c r="D32" s="878"/>
      <c r="E32" s="878"/>
    </row>
    <row r="33" spans="1:5" x14ac:dyDescent="0.25">
      <c r="A33" s="447" t="s">
        <v>491</v>
      </c>
      <c r="B33" s="877">
        <v>171141</v>
      </c>
      <c r="C33" s="877">
        <v>180350</v>
      </c>
      <c r="D33" s="878"/>
      <c r="E33" s="878"/>
    </row>
    <row r="34" spans="1:5" x14ac:dyDescent="0.25">
      <c r="A34" s="447" t="s">
        <v>512</v>
      </c>
      <c r="B34" s="878" t="s">
        <v>633</v>
      </c>
      <c r="C34" s="878" t="s">
        <v>633</v>
      </c>
      <c r="D34" s="877">
        <v>171496</v>
      </c>
      <c r="E34" s="877">
        <v>180506</v>
      </c>
    </row>
    <row r="35" spans="1:5" x14ac:dyDescent="0.25">
      <c r="A35" s="447" t="s">
        <v>564</v>
      </c>
      <c r="B35" s="878" t="s">
        <v>633</v>
      </c>
      <c r="C35" s="878" t="s">
        <v>633</v>
      </c>
      <c r="D35" s="877">
        <v>171868</v>
      </c>
      <c r="E35" s="877">
        <v>180678</v>
      </c>
    </row>
    <row r="36" spans="1:5" x14ac:dyDescent="0.25">
      <c r="A36" s="447" t="s">
        <v>565</v>
      </c>
      <c r="B36" s="878" t="s">
        <v>633</v>
      </c>
      <c r="C36" s="878" t="s">
        <v>633</v>
      </c>
      <c r="D36" s="877">
        <v>172243</v>
      </c>
      <c r="E36" s="877">
        <v>180868</v>
      </c>
    </row>
    <row r="37" spans="1:5" x14ac:dyDescent="0.25">
      <c r="A37" s="447" t="s">
        <v>566</v>
      </c>
      <c r="B37" s="878" t="s">
        <v>633</v>
      </c>
      <c r="C37" s="878" t="s">
        <v>633</v>
      </c>
      <c r="D37" s="877">
        <v>172622</v>
      </c>
      <c r="E37" s="877">
        <v>181079</v>
      </c>
    </row>
    <row r="38" spans="1:5" x14ac:dyDescent="0.25">
      <c r="A38" s="447" t="s">
        <v>567</v>
      </c>
      <c r="B38" s="878" t="s">
        <v>633</v>
      </c>
      <c r="C38" s="878" t="s">
        <v>633</v>
      </c>
      <c r="D38" s="877">
        <v>173011</v>
      </c>
      <c r="E38" s="877">
        <v>181305</v>
      </c>
    </row>
    <row r="39" spans="1:5" x14ac:dyDescent="0.25">
      <c r="A39" s="447" t="s">
        <v>568</v>
      </c>
      <c r="B39" s="878" t="s">
        <v>633</v>
      </c>
      <c r="C39" s="878" t="s">
        <v>633</v>
      </c>
      <c r="D39" s="877">
        <v>173408</v>
      </c>
      <c r="E39" s="877">
        <v>181547</v>
      </c>
    </row>
    <row r="40" spans="1:5" x14ac:dyDescent="0.25">
      <c r="A40" s="447" t="s">
        <v>569</v>
      </c>
      <c r="B40" s="878" t="s">
        <v>633</v>
      </c>
      <c r="C40" s="878" t="s">
        <v>633</v>
      </c>
      <c r="D40" s="877">
        <v>173805</v>
      </c>
      <c r="E40" s="877">
        <v>181794</v>
      </c>
    </row>
    <row r="41" spans="1:5" x14ac:dyDescent="0.25">
      <c r="A41" s="447" t="s">
        <v>570</v>
      </c>
      <c r="B41" s="878" t="s">
        <v>633</v>
      </c>
      <c r="C41" s="878" t="s">
        <v>633</v>
      </c>
      <c r="D41" s="877">
        <v>174219</v>
      </c>
      <c r="E41" s="877">
        <v>182061</v>
      </c>
    </row>
    <row r="42" spans="1:5" x14ac:dyDescent="0.25">
      <c r="A42" s="447" t="s">
        <v>571</v>
      </c>
      <c r="B42" s="878" t="s">
        <v>633</v>
      </c>
      <c r="C42" s="878" t="s">
        <v>633</v>
      </c>
      <c r="D42" s="877">
        <v>174635</v>
      </c>
      <c r="E42" s="877">
        <v>182337</v>
      </c>
    </row>
    <row r="43" spans="1:5" x14ac:dyDescent="0.25">
      <c r="A43" s="447" t="s">
        <v>572</v>
      </c>
      <c r="B43" s="878" t="s">
        <v>633</v>
      </c>
      <c r="C43" s="878" t="s">
        <v>633</v>
      </c>
      <c r="D43" s="877">
        <v>175060</v>
      </c>
      <c r="E43" s="877">
        <v>182629</v>
      </c>
    </row>
    <row r="44" spans="1:5" x14ac:dyDescent="0.25">
      <c r="A44" s="447" t="s">
        <v>573</v>
      </c>
      <c r="B44" s="878" t="s">
        <v>633</v>
      </c>
      <c r="C44" s="878" t="s">
        <v>633</v>
      </c>
      <c r="D44" s="877">
        <v>175492</v>
      </c>
      <c r="E44" s="877">
        <v>182930</v>
      </c>
    </row>
    <row r="45" spans="1:5" x14ac:dyDescent="0.25">
      <c r="A45" s="447" t="s">
        <v>574</v>
      </c>
      <c r="B45" s="878" t="s">
        <v>633</v>
      </c>
      <c r="C45" s="878" t="s">
        <v>633</v>
      </c>
      <c r="D45" s="877">
        <v>175868</v>
      </c>
      <c r="E45" s="877">
        <v>183194</v>
      </c>
    </row>
    <row r="46" spans="1:5" x14ac:dyDescent="0.25">
      <c r="A46" s="447" t="s">
        <v>575</v>
      </c>
      <c r="B46" s="878" t="s">
        <v>633</v>
      </c>
      <c r="C46" s="878" t="s">
        <v>633</v>
      </c>
      <c r="D46" s="877">
        <v>176195</v>
      </c>
      <c r="E46" s="877">
        <v>183427</v>
      </c>
    </row>
    <row r="47" spans="1:5" x14ac:dyDescent="0.25">
      <c r="A47" s="447" t="s">
        <v>576</v>
      </c>
      <c r="B47" s="878" t="s">
        <v>633</v>
      </c>
      <c r="C47" s="878" t="s">
        <v>633</v>
      </c>
      <c r="D47" s="877">
        <v>176477</v>
      </c>
      <c r="E47" s="877">
        <v>183613</v>
      </c>
    </row>
    <row r="48" spans="1:5" x14ac:dyDescent="0.25">
      <c r="A48" s="447" t="s">
        <v>577</v>
      </c>
      <c r="B48" s="878" t="s">
        <v>633</v>
      </c>
      <c r="C48" s="878" t="s">
        <v>633</v>
      </c>
      <c r="D48" s="877">
        <v>176714</v>
      </c>
      <c r="E48" s="877">
        <v>183762</v>
      </c>
    </row>
    <row r="49" spans="1:5" x14ac:dyDescent="0.25">
      <c r="A49" s="447" t="s">
        <v>578</v>
      </c>
      <c r="B49" s="878" t="s">
        <v>633</v>
      </c>
      <c r="C49" s="878" t="s">
        <v>633</v>
      </c>
      <c r="D49" s="877">
        <v>176901</v>
      </c>
      <c r="E49" s="877">
        <v>183877</v>
      </c>
    </row>
    <row r="50" spans="1:5" x14ac:dyDescent="0.25">
      <c r="A50" s="447" t="s">
        <v>579</v>
      </c>
      <c r="B50" s="878" t="s">
        <v>633</v>
      </c>
      <c r="C50" s="878" t="s">
        <v>633</v>
      </c>
      <c r="D50" s="877">
        <v>177037</v>
      </c>
      <c r="E50" s="877">
        <v>183953</v>
      </c>
    </row>
    <row r="51" spans="1:5" x14ac:dyDescent="0.25">
      <c r="A51" s="447" t="s">
        <v>580</v>
      </c>
      <c r="B51" s="878" t="s">
        <v>633</v>
      </c>
      <c r="C51" s="878" t="s">
        <v>633</v>
      </c>
      <c r="D51" s="877">
        <v>177140</v>
      </c>
      <c r="E51" s="877">
        <v>183993</v>
      </c>
    </row>
    <row r="52" spans="1:5" x14ac:dyDescent="0.25">
      <c r="A52" s="447" t="s">
        <v>581</v>
      </c>
      <c r="B52" s="878" t="s">
        <v>633</v>
      </c>
      <c r="C52" s="878" t="s">
        <v>633</v>
      </c>
      <c r="D52" s="877">
        <v>177202</v>
      </c>
      <c r="E52" s="877">
        <v>184000</v>
      </c>
    </row>
    <row r="53" spans="1:5" x14ac:dyDescent="0.25">
      <c r="A53" s="447" t="s">
        <v>582</v>
      </c>
      <c r="B53" s="878" t="s">
        <v>633</v>
      </c>
      <c r="C53" s="878" t="s">
        <v>633</v>
      </c>
      <c r="D53" s="877">
        <v>177232</v>
      </c>
      <c r="E53" s="877">
        <v>183967</v>
      </c>
    </row>
    <row r="54" spans="1:5" x14ac:dyDescent="0.25">
      <c r="A54" s="447" t="s">
        <v>583</v>
      </c>
      <c r="B54" s="878" t="s">
        <v>633</v>
      </c>
      <c r="C54" s="878" t="s">
        <v>633</v>
      </c>
      <c r="D54" s="877">
        <v>177228</v>
      </c>
      <c r="E54" s="877">
        <v>183904</v>
      </c>
    </row>
    <row r="55" spans="1:5" x14ac:dyDescent="0.25">
      <c r="A55" s="447" t="s">
        <v>584</v>
      </c>
      <c r="B55" s="878" t="s">
        <v>633</v>
      </c>
      <c r="C55" s="878" t="s">
        <v>633</v>
      </c>
      <c r="D55" s="877">
        <v>177212</v>
      </c>
      <c r="E55" s="877">
        <v>183830</v>
      </c>
    </row>
    <row r="56" spans="1:5" x14ac:dyDescent="0.25">
      <c r="A56" s="447" t="s">
        <v>585</v>
      </c>
      <c r="B56" s="878" t="s">
        <v>633</v>
      </c>
      <c r="C56" s="878" t="s">
        <v>633</v>
      </c>
      <c r="D56" s="877">
        <v>177182</v>
      </c>
      <c r="E56" s="877">
        <v>183743</v>
      </c>
    </row>
    <row r="57" spans="1:5" x14ac:dyDescent="0.25">
      <c r="A57" s="447" t="s">
        <v>586</v>
      </c>
      <c r="B57" s="878" t="s">
        <v>633</v>
      </c>
      <c r="C57" s="878" t="s">
        <v>633</v>
      </c>
      <c r="D57" s="877">
        <v>177141</v>
      </c>
      <c r="E57" s="877">
        <v>183654</v>
      </c>
    </row>
    <row r="58" spans="1:5" x14ac:dyDescent="0.25">
      <c r="A58" s="447" t="s">
        <v>587</v>
      </c>
      <c r="B58" s="878" t="s">
        <v>633</v>
      </c>
      <c r="C58" s="878" t="s">
        <v>633</v>
      </c>
      <c r="D58" s="877">
        <v>177081</v>
      </c>
      <c r="E58" s="877">
        <v>183542</v>
      </c>
    </row>
    <row r="59" spans="1:5" x14ac:dyDescent="0.25">
      <c r="A59" s="447" t="s">
        <v>588</v>
      </c>
      <c r="B59" s="878" t="s">
        <v>633</v>
      </c>
      <c r="C59" s="878" t="s">
        <v>633</v>
      </c>
      <c r="D59" s="877">
        <v>177003</v>
      </c>
      <c r="E59" s="877">
        <v>183423</v>
      </c>
    </row>
    <row r="60" spans="1:5" x14ac:dyDescent="0.25">
      <c r="A60" s="447" t="s">
        <v>589</v>
      </c>
      <c r="B60" s="878" t="s">
        <v>633</v>
      </c>
      <c r="C60" s="878" t="s">
        <v>633</v>
      </c>
      <c r="D60" s="877">
        <v>176902</v>
      </c>
      <c r="E60" s="877">
        <v>183274</v>
      </c>
    </row>
    <row r="61" spans="1:5" x14ac:dyDescent="0.25">
      <c r="A61" s="447" t="s">
        <v>590</v>
      </c>
      <c r="B61" s="878" t="s">
        <v>633</v>
      </c>
      <c r="C61" s="878" t="s">
        <v>633</v>
      </c>
      <c r="D61" s="877">
        <v>176772</v>
      </c>
      <c r="E61" s="877">
        <v>183110</v>
      </c>
    </row>
    <row r="62" spans="1:5" x14ac:dyDescent="0.25">
      <c r="A62" s="447" t="s">
        <v>591</v>
      </c>
      <c r="B62" s="878" t="s">
        <v>633</v>
      </c>
      <c r="C62" s="878" t="s">
        <v>633</v>
      </c>
      <c r="D62" s="877">
        <v>176616</v>
      </c>
      <c r="E62" s="877">
        <v>182923</v>
      </c>
    </row>
    <row r="63" spans="1:5" x14ac:dyDescent="0.25">
      <c r="A63" s="447" t="s">
        <v>592</v>
      </c>
      <c r="B63" s="878" t="s">
        <v>633</v>
      </c>
      <c r="C63" s="878" t="s">
        <v>633</v>
      </c>
      <c r="D63" s="877">
        <v>176418</v>
      </c>
      <c r="E63" s="877">
        <v>182717</v>
      </c>
    </row>
    <row r="64" spans="1:5" x14ac:dyDescent="0.25">
      <c r="A64" s="447" t="s">
        <v>593</v>
      </c>
      <c r="B64" s="878" t="s">
        <v>633</v>
      </c>
      <c r="C64" s="878" t="s">
        <v>633</v>
      </c>
      <c r="D64" s="877">
        <v>176199</v>
      </c>
      <c r="E64" s="877">
        <v>182484</v>
      </c>
    </row>
    <row r="66" spans="1:1" x14ac:dyDescent="0.25">
      <c r="A66" t="s">
        <v>598</v>
      </c>
    </row>
    <row r="68" spans="1:1" x14ac:dyDescent="0.25">
      <c r="A68" s="255" t="s">
        <v>459</v>
      </c>
    </row>
  </sheetData>
  <hyperlinks>
    <hyperlink ref="A68" location="Indice!A1" display="&lt; Torna all'indic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0"/>
  <dimension ref="A1:K87"/>
  <sheetViews>
    <sheetView showGridLines="0" zoomScaleNormal="100" workbookViewId="0">
      <selection sqref="A1:F1"/>
    </sheetView>
  </sheetViews>
  <sheetFormatPr defaultColWidth="9.140625" defaultRowHeight="12" x14ac:dyDescent="0.2"/>
  <cols>
    <col min="1" max="1" width="9.140625" style="42"/>
    <col min="2" max="2" width="17.5703125" style="42" customWidth="1"/>
    <col min="3" max="16384" width="9.140625" style="42"/>
  </cols>
  <sheetData>
    <row r="1" spans="1:11" x14ac:dyDescent="0.2">
      <c r="A1" s="803" t="s">
        <v>144</v>
      </c>
      <c r="B1" s="803"/>
      <c r="C1" s="803"/>
      <c r="D1" s="803"/>
      <c r="E1" s="803"/>
      <c r="F1" s="803"/>
    </row>
    <row r="3" spans="1:11" ht="36" x14ac:dyDescent="0.2">
      <c r="A3" s="277"/>
      <c r="B3" s="435" t="s">
        <v>195</v>
      </c>
      <c r="C3" s="436" t="s">
        <v>196</v>
      </c>
      <c r="D3" s="436" t="s">
        <v>197</v>
      </c>
      <c r="E3" s="437" t="s">
        <v>125</v>
      </c>
      <c r="I3" s="104"/>
      <c r="J3" s="104"/>
      <c r="K3" s="104"/>
    </row>
    <row r="4" spans="1:11" x14ac:dyDescent="0.2">
      <c r="C4" s="60"/>
      <c r="D4" s="60"/>
      <c r="I4" s="104"/>
      <c r="J4" s="104"/>
      <c r="K4" s="104"/>
    </row>
    <row r="5" spans="1:11" x14ac:dyDescent="0.2">
      <c r="A5" s="844">
        <v>2023</v>
      </c>
      <c r="B5" s="84" t="s">
        <v>198</v>
      </c>
      <c r="C5" s="84">
        <v>6</v>
      </c>
      <c r="D5" s="84">
        <v>21</v>
      </c>
      <c r="E5" s="85">
        <f t="shared" ref="E5" si="0">C5/D5</f>
        <v>0.2857142857142857</v>
      </c>
      <c r="I5" s="104"/>
      <c r="J5" s="104"/>
      <c r="K5" s="104"/>
    </row>
    <row r="6" spans="1:11" x14ac:dyDescent="0.2">
      <c r="A6" s="845"/>
      <c r="B6" s="84" t="s">
        <v>685</v>
      </c>
      <c r="C6" s="84">
        <v>4</v>
      </c>
      <c r="D6" s="84">
        <v>16</v>
      </c>
      <c r="E6" s="85">
        <f>C6/D6</f>
        <v>0.25</v>
      </c>
      <c r="I6" s="104"/>
      <c r="J6" s="104"/>
      <c r="K6" s="104"/>
    </row>
    <row r="7" spans="1:11" x14ac:dyDescent="0.2">
      <c r="A7" s="845"/>
      <c r="B7" s="84" t="s">
        <v>201</v>
      </c>
      <c r="C7" s="84">
        <v>2</v>
      </c>
      <c r="D7" s="84">
        <v>14</v>
      </c>
      <c r="E7" s="85">
        <f t="shared" ref="E7:E12" si="1">C7/D7</f>
        <v>0.14285714285714285</v>
      </c>
      <c r="I7" s="104"/>
      <c r="J7" s="104"/>
      <c r="K7" s="104"/>
    </row>
    <row r="8" spans="1:11" x14ac:dyDescent="0.2">
      <c r="A8" s="845"/>
      <c r="B8" s="84" t="s">
        <v>202</v>
      </c>
      <c r="C8" s="84">
        <v>6</v>
      </c>
      <c r="D8" s="84">
        <v>12</v>
      </c>
      <c r="E8" s="85">
        <f t="shared" si="1"/>
        <v>0.5</v>
      </c>
      <c r="I8" s="104"/>
      <c r="J8" s="104"/>
      <c r="K8" s="104"/>
    </row>
    <row r="9" spans="1:11" x14ac:dyDescent="0.2">
      <c r="A9" s="845"/>
      <c r="B9" s="278" t="s">
        <v>258</v>
      </c>
      <c r="C9" s="278">
        <v>2</v>
      </c>
      <c r="D9" s="278">
        <v>9</v>
      </c>
      <c r="E9" s="85">
        <f t="shared" si="1"/>
        <v>0.22222222222222221</v>
      </c>
      <c r="I9" s="104"/>
      <c r="J9" s="104"/>
      <c r="K9" s="104"/>
    </row>
    <row r="10" spans="1:11" x14ac:dyDescent="0.2">
      <c r="A10" s="845"/>
      <c r="B10" s="84" t="s">
        <v>203</v>
      </c>
      <c r="C10" s="84">
        <v>3</v>
      </c>
      <c r="D10" s="84">
        <v>5</v>
      </c>
      <c r="E10" s="85">
        <f t="shared" si="1"/>
        <v>0.6</v>
      </c>
      <c r="I10" s="104"/>
      <c r="J10" s="104"/>
      <c r="K10" s="104"/>
    </row>
    <row r="11" spans="1:11" x14ac:dyDescent="0.2">
      <c r="A11" s="845"/>
      <c r="B11" s="661" t="s">
        <v>683</v>
      </c>
      <c r="C11" s="661">
        <v>1</v>
      </c>
      <c r="D11" s="661">
        <v>3</v>
      </c>
      <c r="E11" s="662">
        <f>C11/D11</f>
        <v>0.33333333333333331</v>
      </c>
      <c r="I11" s="104"/>
      <c r="J11" s="104"/>
      <c r="K11" s="104"/>
    </row>
    <row r="12" spans="1:11" x14ac:dyDescent="0.2">
      <c r="A12" s="846"/>
      <c r="B12" s="279" t="s">
        <v>478</v>
      </c>
      <c r="C12" s="279">
        <v>2</v>
      </c>
      <c r="D12" s="279">
        <v>2</v>
      </c>
      <c r="E12" s="280">
        <f t="shared" si="1"/>
        <v>1</v>
      </c>
      <c r="I12" s="104"/>
      <c r="J12" s="104"/>
      <c r="K12" s="104"/>
    </row>
    <row r="13" spans="1:11" x14ac:dyDescent="0.2">
      <c r="A13" s="846"/>
      <c r="B13" s="279" t="s">
        <v>479</v>
      </c>
      <c r="C13" s="279">
        <v>1</v>
      </c>
      <c r="D13" s="279">
        <v>2</v>
      </c>
      <c r="E13" s="280">
        <f t="shared" ref="E13" si="2">C13/D13</f>
        <v>0.5</v>
      </c>
      <c r="I13" s="104"/>
      <c r="J13" s="104"/>
      <c r="K13" s="104"/>
    </row>
    <row r="14" spans="1:11" x14ac:dyDescent="0.2">
      <c r="A14" s="846"/>
      <c r="B14" s="661" t="s">
        <v>684</v>
      </c>
      <c r="C14" s="661">
        <v>1</v>
      </c>
      <c r="D14" s="661">
        <v>2</v>
      </c>
      <c r="E14" s="662">
        <f>C14/D14</f>
        <v>0.5</v>
      </c>
      <c r="I14" s="104"/>
      <c r="J14" s="104"/>
      <c r="K14" s="104"/>
    </row>
    <row r="15" spans="1:11" x14ac:dyDescent="0.2">
      <c r="A15" s="846"/>
      <c r="B15" s="279" t="s">
        <v>686</v>
      </c>
      <c r="C15" s="279">
        <v>1</v>
      </c>
      <c r="D15" s="279">
        <v>2</v>
      </c>
      <c r="E15" s="280">
        <f>C15/D15</f>
        <v>0.5</v>
      </c>
      <c r="I15" s="104"/>
      <c r="J15" s="104"/>
      <c r="K15" s="104"/>
    </row>
    <row r="16" spans="1:11" x14ac:dyDescent="0.2">
      <c r="A16" s="847"/>
      <c r="B16" s="279" t="s">
        <v>477</v>
      </c>
      <c r="C16" s="279">
        <v>0</v>
      </c>
      <c r="D16" s="279">
        <v>2</v>
      </c>
      <c r="E16" s="280">
        <f>C16/D16</f>
        <v>0</v>
      </c>
      <c r="I16" s="104"/>
      <c r="J16" s="104"/>
      <c r="K16" s="104"/>
    </row>
    <row r="17" spans="1:11" x14ac:dyDescent="0.2">
      <c r="A17" s="844">
        <v>2019</v>
      </c>
      <c r="B17" s="84" t="s">
        <v>199</v>
      </c>
      <c r="C17" s="84">
        <v>4</v>
      </c>
      <c r="D17" s="84">
        <v>16</v>
      </c>
      <c r="E17" s="85">
        <f>C17/D17</f>
        <v>0.25</v>
      </c>
      <c r="I17" s="104"/>
      <c r="J17" s="104"/>
      <c r="K17" s="104"/>
    </row>
    <row r="18" spans="1:11" x14ac:dyDescent="0.2">
      <c r="A18" s="845"/>
      <c r="B18" s="84" t="s">
        <v>201</v>
      </c>
      <c r="C18" s="84">
        <v>3</v>
      </c>
      <c r="D18" s="84">
        <v>18</v>
      </c>
      <c r="E18" s="85">
        <f t="shared" ref="E18:E25" si="3">C18/D18</f>
        <v>0.16666666666666666</v>
      </c>
      <c r="I18" s="104"/>
      <c r="J18" s="104"/>
      <c r="K18" s="104"/>
    </row>
    <row r="19" spans="1:11" x14ac:dyDescent="0.2">
      <c r="A19" s="845"/>
      <c r="B19" s="84" t="s">
        <v>198</v>
      </c>
      <c r="C19" s="84">
        <v>8</v>
      </c>
      <c r="D19" s="84">
        <v>23</v>
      </c>
      <c r="E19" s="85">
        <f t="shared" si="3"/>
        <v>0.34782608695652173</v>
      </c>
      <c r="I19" s="104"/>
      <c r="J19" s="104"/>
      <c r="K19" s="104"/>
    </row>
    <row r="20" spans="1:11" x14ac:dyDescent="0.2">
      <c r="A20" s="845"/>
      <c r="B20" s="84" t="s">
        <v>202</v>
      </c>
      <c r="C20" s="84">
        <v>6</v>
      </c>
      <c r="D20" s="84">
        <v>13</v>
      </c>
      <c r="E20" s="85">
        <f t="shared" si="3"/>
        <v>0.46153846153846156</v>
      </c>
      <c r="I20" s="104"/>
      <c r="J20" s="104"/>
      <c r="K20" s="104"/>
    </row>
    <row r="21" spans="1:11" x14ac:dyDescent="0.2">
      <c r="A21" s="845"/>
      <c r="B21" s="278" t="s">
        <v>258</v>
      </c>
      <c r="C21" s="278">
        <v>2</v>
      </c>
      <c r="D21" s="278">
        <v>7</v>
      </c>
      <c r="E21" s="85">
        <f t="shared" si="3"/>
        <v>0.2857142857142857</v>
      </c>
    </row>
    <row r="22" spans="1:11" x14ac:dyDescent="0.2">
      <c r="A22" s="845"/>
      <c r="B22" s="84" t="s">
        <v>203</v>
      </c>
      <c r="C22" s="84">
        <v>3</v>
      </c>
      <c r="D22" s="84">
        <v>6</v>
      </c>
      <c r="E22" s="85">
        <f t="shared" si="3"/>
        <v>0.5</v>
      </c>
    </row>
    <row r="23" spans="1:11" x14ac:dyDescent="0.2">
      <c r="A23" s="846"/>
      <c r="B23" s="279" t="s">
        <v>477</v>
      </c>
      <c r="C23" s="279">
        <v>2</v>
      </c>
      <c r="D23" s="279">
        <v>3</v>
      </c>
      <c r="E23" s="280">
        <f t="shared" si="3"/>
        <v>0.66666666666666663</v>
      </c>
    </row>
    <row r="24" spans="1:11" x14ac:dyDescent="0.2">
      <c r="A24" s="846"/>
      <c r="B24" s="279" t="s">
        <v>478</v>
      </c>
      <c r="C24" s="279">
        <v>2</v>
      </c>
      <c r="D24" s="279">
        <v>2</v>
      </c>
      <c r="E24" s="280">
        <f t="shared" si="3"/>
        <v>1</v>
      </c>
    </row>
    <row r="25" spans="1:11" x14ac:dyDescent="0.2">
      <c r="A25" s="847"/>
      <c r="B25" s="279" t="s">
        <v>479</v>
      </c>
      <c r="C25" s="279">
        <v>1</v>
      </c>
      <c r="D25" s="279">
        <v>2</v>
      </c>
      <c r="E25" s="280">
        <f t="shared" si="3"/>
        <v>0.5</v>
      </c>
    </row>
    <row r="26" spans="1:11" x14ac:dyDescent="0.2">
      <c r="A26" s="843">
        <v>2015</v>
      </c>
      <c r="B26" s="84" t="s">
        <v>198</v>
      </c>
      <c r="C26" s="84">
        <v>4</v>
      </c>
      <c r="D26" s="84">
        <v>24</v>
      </c>
      <c r="E26" s="85">
        <v>0.16666666666666666</v>
      </c>
    </row>
    <row r="27" spans="1:11" x14ac:dyDescent="0.2">
      <c r="A27" s="843"/>
      <c r="B27" s="84" t="s">
        <v>199</v>
      </c>
      <c r="C27" s="84">
        <v>3</v>
      </c>
      <c r="D27" s="84">
        <v>17</v>
      </c>
      <c r="E27" s="85">
        <v>0.17647058823529413</v>
      </c>
    </row>
    <row r="28" spans="1:11" x14ac:dyDescent="0.2">
      <c r="A28" s="843"/>
      <c r="B28" s="84" t="s">
        <v>200</v>
      </c>
      <c r="C28" s="84">
        <v>1</v>
      </c>
      <c r="D28" s="84">
        <v>5</v>
      </c>
      <c r="E28" s="85">
        <v>0.2</v>
      </c>
    </row>
    <row r="29" spans="1:11" x14ac:dyDescent="0.2">
      <c r="A29" s="843"/>
      <c r="B29" s="84" t="s">
        <v>201</v>
      </c>
      <c r="C29" s="84">
        <v>6</v>
      </c>
      <c r="D29" s="84">
        <v>22</v>
      </c>
      <c r="E29" s="85">
        <v>0.27272727272727271</v>
      </c>
    </row>
    <row r="30" spans="1:11" x14ac:dyDescent="0.2">
      <c r="A30" s="843"/>
      <c r="B30" s="84" t="s">
        <v>202</v>
      </c>
      <c r="C30" s="84">
        <v>5</v>
      </c>
      <c r="D30" s="84">
        <v>13</v>
      </c>
      <c r="E30" s="85">
        <f>C30/D30</f>
        <v>0.38461538461538464</v>
      </c>
    </row>
    <row r="31" spans="1:11" x14ac:dyDescent="0.2">
      <c r="A31" s="843"/>
      <c r="B31" s="84" t="s">
        <v>203</v>
      </c>
      <c r="C31" s="84">
        <v>3</v>
      </c>
      <c r="D31" s="84">
        <v>6</v>
      </c>
      <c r="E31" s="85">
        <f>C31/D31</f>
        <v>0.5</v>
      </c>
    </row>
    <row r="32" spans="1:11" x14ac:dyDescent="0.2">
      <c r="A32" s="843">
        <v>2011</v>
      </c>
      <c r="B32" s="84" t="s">
        <v>198</v>
      </c>
      <c r="C32" s="84">
        <v>2</v>
      </c>
      <c r="D32" s="84">
        <v>23</v>
      </c>
      <c r="E32" s="85">
        <f>C32/D32</f>
        <v>8.6956521739130432E-2</v>
      </c>
    </row>
    <row r="33" spans="1:5" x14ac:dyDescent="0.2">
      <c r="A33" s="843"/>
      <c r="B33" s="84" t="s">
        <v>201</v>
      </c>
      <c r="C33" s="84">
        <v>2</v>
      </c>
      <c r="D33" s="84">
        <v>21</v>
      </c>
      <c r="E33" s="85">
        <f>C33/D33</f>
        <v>9.5238095238095233E-2</v>
      </c>
    </row>
    <row r="34" spans="1:5" x14ac:dyDescent="0.2">
      <c r="A34" s="843"/>
      <c r="B34" s="84" t="s">
        <v>199</v>
      </c>
      <c r="C34" s="84">
        <v>2</v>
      </c>
      <c r="D34" s="84">
        <v>19</v>
      </c>
      <c r="E34" s="85">
        <f t="shared" ref="E34:E41" si="4">C34/D34</f>
        <v>0.10526315789473684</v>
      </c>
    </row>
    <row r="35" spans="1:5" x14ac:dyDescent="0.2">
      <c r="A35" s="843"/>
      <c r="B35" s="84" t="s">
        <v>202</v>
      </c>
      <c r="C35" s="84">
        <v>4</v>
      </c>
      <c r="D35" s="84">
        <v>14</v>
      </c>
      <c r="E35" s="85">
        <f t="shared" si="4"/>
        <v>0.2857142857142857</v>
      </c>
    </row>
    <row r="36" spans="1:5" x14ac:dyDescent="0.2">
      <c r="A36" s="843"/>
      <c r="B36" s="84" t="s">
        <v>203</v>
      </c>
      <c r="C36" s="84">
        <v>4</v>
      </c>
      <c r="D36" s="84">
        <v>7</v>
      </c>
      <c r="E36" s="85">
        <f t="shared" si="4"/>
        <v>0.5714285714285714</v>
      </c>
    </row>
    <row r="37" spans="1:5" x14ac:dyDescent="0.2">
      <c r="A37" s="843">
        <v>2007</v>
      </c>
      <c r="B37" s="84" t="s">
        <v>199</v>
      </c>
      <c r="C37" s="84">
        <v>1</v>
      </c>
      <c r="D37" s="84">
        <v>21</v>
      </c>
      <c r="E37" s="85">
        <f t="shared" si="4"/>
        <v>4.7619047619047616E-2</v>
      </c>
    </row>
    <row r="38" spans="1:5" x14ac:dyDescent="0.2">
      <c r="A38" s="843"/>
      <c r="B38" s="84" t="s">
        <v>201</v>
      </c>
      <c r="C38" s="84">
        <v>1</v>
      </c>
      <c r="D38" s="84">
        <v>15</v>
      </c>
      <c r="E38" s="85">
        <f t="shared" si="4"/>
        <v>6.6666666666666666E-2</v>
      </c>
    </row>
    <row r="39" spans="1:5" x14ac:dyDescent="0.2">
      <c r="A39" s="843"/>
      <c r="B39" s="84" t="s">
        <v>198</v>
      </c>
      <c r="C39" s="84">
        <v>3</v>
      </c>
      <c r="D39" s="84">
        <v>27</v>
      </c>
      <c r="E39" s="85">
        <f t="shared" si="4"/>
        <v>0.1111111111111111</v>
      </c>
    </row>
    <row r="40" spans="1:5" x14ac:dyDescent="0.2">
      <c r="A40" s="843"/>
      <c r="B40" s="84" t="s">
        <v>202</v>
      </c>
      <c r="C40" s="84">
        <v>4</v>
      </c>
      <c r="D40" s="84">
        <v>18</v>
      </c>
      <c r="E40" s="85">
        <f t="shared" si="4"/>
        <v>0.22222222222222221</v>
      </c>
    </row>
    <row r="41" spans="1:5" x14ac:dyDescent="0.2">
      <c r="A41" s="843"/>
      <c r="B41" s="84" t="s">
        <v>204</v>
      </c>
      <c r="C41" s="84">
        <v>1</v>
      </c>
      <c r="D41" s="84">
        <v>4</v>
      </c>
      <c r="E41" s="85">
        <f t="shared" si="4"/>
        <v>0.25</v>
      </c>
    </row>
    <row r="43" spans="1:5" x14ac:dyDescent="0.2">
      <c r="A43" s="42" t="s">
        <v>193</v>
      </c>
    </row>
    <row r="44" spans="1:5" x14ac:dyDescent="0.2">
      <c r="A44" s="42" t="s">
        <v>205</v>
      </c>
    </row>
    <row r="87" spans="1:1" ht="15" x14ac:dyDescent="0.25">
      <c r="A87" s="281" t="s">
        <v>459</v>
      </c>
    </row>
  </sheetData>
  <mergeCells count="6">
    <mergeCell ref="A26:A31"/>
    <mergeCell ref="A32:A36"/>
    <mergeCell ref="A37:A41"/>
    <mergeCell ref="A1:F1"/>
    <mergeCell ref="A17:A25"/>
    <mergeCell ref="A5:A16"/>
  </mergeCells>
  <hyperlinks>
    <hyperlink ref="A87" location="Indice!A1" display="&lt; Torna all'indice"/>
  </hyperlinks>
  <pageMargins left="0.7" right="0.7" top="0.75" bottom="0.75" header="0.3" footer="0.3"/>
  <pageSetup paperSize="9" scale="87"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1"/>
  <dimension ref="A1:G32"/>
  <sheetViews>
    <sheetView showGridLines="0" zoomScaleNormal="100" workbookViewId="0">
      <selection sqref="A1:C1"/>
    </sheetView>
  </sheetViews>
  <sheetFormatPr defaultColWidth="9.140625" defaultRowHeight="12" x14ac:dyDescent="0.2"/>
  <cols>
    <col min="1" max="1" width="41.28515625" style="35" customWidth="1"/>
    <col min="2" max="16384" width="9.140625" style="35"/>
  </cols>
  <sheetData>
    <row r="1" spans="1:7" x14ac:dyDescent="0.2">
      <c r="A1" s="758" t="s">
        <v>727</v>
      </c>
      <c r="B1" s="758"/>
      <c r="C1" s="758"/>
    </row>
    <row r="3" spans="1:7" x14ac:dyDescent="0.2">
      <c r="A3" s="184"/>
      <c r="B3" s="368" t="s">
        <v>0</v>
      </c>
      <c r="C3" s="382" t="s">
        <v>1</v>
      </c>
    </row>
    <row r="4" spans="1:7" s="173" customFormat="1" x14ac:dyDescent="0.2">
      <c r="A4" s="70"/>
      <c r="B4" s="172"/>
      <c r="C4" s="70"/>
    </row>
    <row r="5" spans="1:7" s="173" customFormat="1" x14ac:dyDescent="0.2">
      <c r="A5" s="67"/>
      <c r="B5" s="67"/>
      <c r="C5" s="67"/>
    </row>
    <row r="6" spans="1:7" x14ac:dyDescent="0.2">
      <c r="A6" s="44" t="s">
        <v>206</v>
      </c>
      <c r="B6" s="154">
        <v>466</v>
      </c>
      <c r="C6" s="154">
        <v>123</v>
      </c>
      <c r="E6" s="154"/>
      <c r="F6" s="96"/>
      <c r="G6" s="96"/>
    </row>
    <row r="7" spans="1:7" x14ac:dyDescent="0.2">
      <c r="A7" s="95" t="s">
        <v>207</v>
      </c>
      <c r="B7" s="69">
        <v>1734</v>
      </c>
      <c r="C7" s="69">
        <v>775</v>
      </c>
      <c r="E7" s="154"/>
      <c r="F7" s="96"/>
      <c r="G7" s="96"/>
    </row>
    <row r="8" spans="1:7" x14ac:dyDescent="0.2">
      <c r="A8" s="95" t="s">
        <v>208</v>
      </c>
      <c r="B8" s="69">
        <v>4</v>
      </c>
      <c r="C8" s="69">
        <v>1</v>
      </c>
      <c r="E8" s="154"/>
      <c r="F8" s="96"/>
      <c r="G8" s="96"/>
    </row>
    <row r="9" spans="1:7" x14ac:dyDescent="0.2">
      <c r="A9" s="95" t="s">
        <v>209</v>
      </c>
      <c r="B9" s="69">
        <v>60</v>
      </c>
      <c r="C9" s="69">
        <v>30</v>
      </c>
      <c r="E9" s="154"/>
      <c r="F9" s="96"/>
      <c r="G9" s="96"/>
    </row>
    <row r="10" spans="1:7" x14ac:dyDescent="0.2">
      <c r="A10" s="95" t="s">
        <v>210</v>
      </c>
      <c r="B10" s="69">
        <v>8</v>
      </c>
      <c r="C10" s="69">
        <v>2</v>
      </c>
      <c r="E10" s="154"/>
      <c r="F10" s="96"/>
      <c r="G10" s="96"/>
    </row>
    <row r="12" spans="1:7" x14ac:dyDescent="0.2">
      <c r="A12" s="35" t="s">
        <v>205</v>
      </c>
    </row>
    <row r="32" spans="1:1" ht="15" x14ac:dyDescent="0.25">
      <c r="A32" s="255" t="s">
        <v>459</v>
      </c>
    </row>
  </sheetData>
  <mergeCells count="1">
    <mergeCell ref="A1:C1"/>
  </mergeCells>
  <hyperlinks>
    <hyperlink ref="A32" location="Indice!A1" display="&lt; Torna all'indice"/>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2"/>
  <dimension ref="A1:K32"/>
  <sheetViews>
    <sheetView showGridLines="0" zoomScaleNormal="100" workbookViewId="0">
      <selection sqref="A1:D1"/>
    </sheetView>
  </sheetViews>
  <sheetFormatPr defaultColWidth="9.140625" defaultRowHeight="12" x14ac:dyDescent="0.2"/>
  <cols>
    <col min="1" max="1" width="39.140625" style="35" customWidth="1"/>
    <col min="2" max="6" width="9.140625" style="35"/>
    <col min="7" max="8" width="9.42578125" style="35" bestFit="1" customWidth="1"/>
    <col min="9" max="11" width="9.5703125" style="35" customWidth="1"/>
    <col min="12" max="16384" width="9.140625" style="35"/>
  </cols>
  <sheetData>
    <row r="1" spans="1:11" x14ac:dyDescent="0.2">
      <c r="A1" s="811" t="s">
        <v>640</v>
      </c>
      <c r="B1" s="811"/>
      <c r="C1" s="811"/>
      <c r="D1" s="811"/>
    </row>
    <row r="3" spans="1:11" x14ac:dyDescent="0.2">
      <c r="A3" s="64"/>
      <c r="B3" s="360" t="s">
        <v>0</v>
      </c>
      <c r="C3" s="383" t="s">
        <v>1</v>
      </c>
    </row>
    <row r="4" spans="1:11" s="173" customFormat="1" x14ac:dyDescent="0.2">
      <c r="A4" s="70"/>
      <c r="B4" s="172"/>
      <c r="C4" s="70"/>
    </row>
    <row r="5" spans="1:11" s="173" customFormat="1" x14ac:dyDescent="0.2">
      <c r="A5" s="67"/>
      <c r="B5" s="67"/>
      <c r="C5" s="67"/>
    </row>
    <row r="6" spans="1:11" x14ac:dyDescent="0.2">
      <c r="A6" s="35" t="s">
        <v>211</v>
      </c>
      <c r="B6" s="96">
        <v>9.2401792987227633</v>
      </c>
      <c r="C6" s="96">
        <v>8.614126086914407</v>
      </c>
      <c r="G6" s="96"/>
      <c r="H6" s="96"/>
      <c r="J6" s="96"/>
      <c r="K6" s="96"/>
    </row>
    <row r="7" spans="1:11" x14ac:dyDescent="0.2">
      <c r="A7" s="68" t="s">
        <v>646</v>
      </c>
      <c r="B7" s="76">
        <v>4.1906887217586455</v>
      </c>
      <c r="C7" s="76">
        <v>8.015838432371245</v>
      </c>
      <c r="G7" s="96"/>
      <c r="H7" s="96"/>
      <c r="J7" s="96"/>
      <c r="K7" s="96"/>
    </row>
    <row r="8" spans="1:11" x14ac:dyDescent="0.2">
      <c r="G8" s="96"/>
      <c r="H8" s="96"/>
      <c r="J8" s="96"/>
      <c r="K8" s="96"/>
    </row>
    <row r="9" spans="1:11" x14ac:dyDescent="0.2">
      <c r="A9" s="35" t="s">
        <v>68</v>
      </c>
    </row>
    <row r="32" spans="1:1" ht="15" x14ac:dyDescent="0.25">
      <c r="A32" s="255" t="s">
        <v>459</v>
      </c>
    </row>
  </sheetData>
  <mergeCells count="1">
    <mergeCell ref="A1:D1"/>
  </mergeCells>
  <hyperlinks>
    <hyperlink ref="A32" location="Indice!A1" display="&lt; Torna all'indice"/>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3"/>
  <dimension ref="A1:K45"/>
  <sheetViews>
    <sheetView showGridLines="0" zoomScaleNormal="100" workbookViewId="0">
      <selection sqref="A1:F1"/>
    </sheetView>
  </sheetViews>
  <sheetFormatPr defaultColWidth="9.140625" defaultRowHeight="12" x14ac:dyDescent="0.2"/>
  <cols>
    <col min="1" max="1" width="14.5703125" style="35" customWidth="1"/>
    <col min="2" max="5" width="15.42578125" style="35" customWidth="1"/>
    <col min="6" max="7" width="15.28515625" style="35" customWidth="1"/>
    <col min="8" max="16384" width="9.140625" style="35"/>
  </cols>
  <sheetData>
    <row r="1" spans="1:11" ht="30.75" customHeight="1" x14ac:dyDescent="0.2">
      <c r="A1" s="763" t="s">
        <v>687</v>
      </c>
      <c r="B1" s="763"/>
      <c r="C1" s="763"/>
      <c r="D1" s="763"/>
      <c r="E1" s="763"/>
      <c r="F1" s="763"/>
    </row>
    <row r="3" spans="1:11" s="170" customFormat="1" x14ac:dyDescent="0.2">
      <c r="A3" s="171"/>
      <c r="B3" s="848">
        <v>2015</v>
      </c>
      <c r="C3" s="848"/>
      <c r="D3" s="848">
        <v>2019</v>
      </c>
      <c r="E3" s="849"/>
      <c r="F3" s="848">
        <v>2023</v>
      </c>
      <c r="G3" s="848"/>
    </row>
    <row r="4" spans="1:11" x14ac:dyDescent="0.2">
      <c r="A4" s="172"/>
      <c r="B4" s="353" t="s">
        <v>0</v>
      </c>
      <c r="C4" s="352" t="s">
        <v>1</v>
      </c>
      <c r="D4" s="362" t="s">
        <v>0</v>
      </c>
      <c r="E4" s="362" t="s">
        <v>1</v>
      </c>
      <c r="F4" s="353" t="s">
        <v>0</v>
      </c>
      <c r="G4" s="352" t="s">
        <v>1</v>
      </c>
    </row>
    <row r="5" spans="1:11" s="173" customFormat="1" x14ac:dyDescent="0.2">
      <c r="A5" s="67"/>
      <c r="B5" s="67"/>
      <c r="C5" s="67"/>
      <c r="D5" s="185"/>
      <c r="E5" s="185"/>
      <c r="F5" s="67"/>
      <c r="G5" s="67"/>
    </row>
    <row r="6" spans="1:11" x14ac:dyDescent="0.2">
      <c r="A6" s="35" t="s">
        <v>300</v>
      </c>
      <c r="B6" s="96">
        <v>53.980099502487597</v>
      </c>
      <c r="C6" s="96">
        <v>57.698815566835904</v>
      </c>
      <c r="D6" s="168">
        <v>52.9</v>
      </c>
      <c r="E6" s="168">
        <v>54.1</v>
      </c>
      <c r="F6" s="168">
        <v>46.7</v>
      </c>
      <c r="G6" s="168">
        <v>52.9</v>
      </c>
      <c r="J6" s="96"/>
      <c r="K6" s="96"/>
    </row>
    <row r="7" spans="1:11" x14ac:dyDescent="0.2">
      <c r="A7" s="68" t="s">
        <v>301</v>
      </c>
      <c r="B7" s="76">
        <v>47.642403299520701</v>
      </c>
      <c r="C7" s="76">
        <v>45.540434146890099</v>
      </c>
      <c r="D7" s="169">
        <v>44.1</v>
      </c>
      <c r="E7" s="169">
        <v>43.4</v>
      </c>
      <c r="F7" s="429">
        <v>39.4</v>
      </c>
      <c r="G7" s="429">
        <v>39.5</v>
      </c>
      <c r="J7" s="96"/>
      <c r="K7" s="96"/>
    </row>
    <row r="8" spans="1:11" x14ac:dyDescent="0.2">
      <c r="A8" s="68" t="s">
        <v>302</v>
      </c>
      <c r="B8" s="76">
        <v>53.858084528887197</v>
      </c>
      <c r="C8" s="76">
        <v>51.848352427069798</v>
      </c>
      <c r="D8" s="169">
        <v>45.7</v>
      </c>
      <c r="E8" s="169">
        <v>46.1</v>
      </c>
      <c r="F8" s="429">
        <v>40.200000000000003</v>
      </c>
      <c r="G8" s="429">
        <v>41.6</v>
      </c>
      <c r="J8" s="96"/>
      <c r="K8" s="96"/>
    </row>
    <row r="9" spans="1:11" x14ac:dyDescent="0.2">
      <c r="A9" s="68" t="s">
        <v>303</v>
      </c>
      <c r="B9" s="76">
        <v>62.791725601131496</v>
      </c>
      <c r="C9" s="76">
        <v>61.221885468176694</v>
      </c>
      <c r="D9" s="169">
        <v>57.2</v>
      </c>
      <c r="E9" s="169">
        <v>57.1</v>
      </c>
      <c r="F9" s="429">
        <v>51</v>
      </c>
      <c r="G9" s="429">
        <v>51.8</v>
      </c>
      <c r="J9" s="96"/>
      <c r="K9" s="96"/>
    </row>
    <row r="10" spans="1:11" x14ac:dyDescent="0.2">
      <c r="A10" s="68" t="s">
        <v>304</v>
      </c>
      <c r="B10" s="76">
        <v>69.101123595505598</v>
      </c>
      <c r="C10" s="76">
        <v>65.428284544682199</v>
      </c>
      <c r="D10" s="169">
        <v>64.099999999999994</v>
      </c>
      <c r="E10" s="169">
        <v>61.7</v>
      </c>
      <c r="F10" s="429">
        <v>59.5</v>
      </c>
      <c r="G10" s="429">
        <v>58.2</v>
      </c>
      <c r="J10" s="96"/>
      <c r="K10" s="96"/>
    </row>
    <row r="11" spans="1:11" x14ac:dyDescent="0.2">
      <c r="A11" s="68" t="s">
        <v>305</v>
      </c>
      <c r="B11" s="76">
        <v>75.437648584395902</v>
      </c>
      <c r="C11" s="76">
        <v>69.847498439311494</v>
      </c>
      <c r="D11" s="169">
        <v>70.7</v>
      </c>
      <c r="E11" s="169">
        <v>65.900000000000006</v>
      </c>
      <c r="F11" s="429">
        <v>66.5</v>
      </c>
      <c r="G11" s="429">
        <v>63.4</v>
      </c>
      <c r="J11" s="96"/>
      <c r="K11" s="96"/>
    </row>
    <row r="12" spans="1:11" x14ac:dyDescent="0.2">
      <c r="A12" s="68" t="s">
        <v>306</v>
      </c>
      <c r="B12" s="76">
        <v>76.400772840187699</v>
      </c>
      <c r="C12" s="76">
        <v>68.851267137515606</v>
      </c>
      <c r="D12" s="169">
        <v>74</v>
      </c>
      <c r="E12" s="169">
        <v>66.599999999999994</v>
      </c>
      <c r="F12" s="429">
        <v>72.400000000000006</v>
      </c>
      <c r="G12" s="429">
        <v>65.900000000000006</v>
      </c>
      <c r="J12" s="96"/>
      <c r="K12" s="96"/>
    </row>
    <row r="13" spans="1:11" x14ac:dyDescent="0.2">
      <c r="A13" s="68" t="s">
        <v>307</v>
      </c>
      <c r="B13" s="76">
        <v>66.744132000929596</v>
      </c>
      <c r="C13" s="76">
        <v>54.682567520168405</v>
      </c>
      <c r="D13" s="169">
        <v>64.599999999999994</v>
      </c>
      <c r="E13" s="169">
        <v>52.2</v>
      </c>
      <c r="F13" s="429">
        <v>66.599999999999994</v>
      </c>
      <c r="G13" s="429">
        <v>53.9</v>
      </c>
      <c r="J13" s="96"/>
      <c r="K13" s="96"/>
    </row>
    <row r="15" spans="1:11" x14ac:dyDescent="0.2">
      <c r="A15" s="35" t="s">
        <v>688</v>
      </c>
    </row>
    <row r="16" spans="1:11" x14ac:dyDescent="0.2">
      <c r="A16" s="35" t="s">
        <v>212</v>
      </c>
    </row>
    <row r="45" spans="1:1" ht="15" x14ac:dyDescent="0.25">
      <c r="A45" s="255" t="s">
        <v>459</v>
      </c>
    </row>
  </sheetData>
  <mergeCells count="4">
    <mergeCell ref="A1:F1"/>
    <mergeCell ref="B3:C3"/>
    <mergeCell ref="D3:E3"/>
    <mergeCell ref="F3:G3"/>
  </mergeCells>
  <hyperlinks>
    <hyperlink ref="A45" location="Indice!A1" display="&lt; Torna all'indice"/>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4">
    <pageSetUpPr fitToPage="1"/>
  </sheetPr>
  <dimension ref="A1:Q39"/>
  <sheetViews>
    <sheetView showGridLines="0" zoomScaleNormal="100" workbookViewId="0">
      <selection sqref="A1:L1"/>
    </sheetView>
  </sheetViews>
  <sheetFormatPr defaultColWidth="9.140625" defaultRowHeight="12" x14ac:dyDescent="0.2"/>
  <cols>
    <col min="1" max="16384" width="9.140625" style="35"/>
  </cols>
  <sheetData>
    <row r="1" spans="1:17" ht="15" x14ac:dyDescent="0.25">
      <c r="A1" s="758" t="s">
        <v>668</v>
      </c>
      <c r="B1" s="758"/>
      <c r="C1" s="758"/>
      <c r="D1" s="758"/>
      <c r="E1" s="758"/>
      <c r="F1" s="758"/>
      <c r="G1" s="758"/>
      <c r="H1" s="758"/>
      <c r="I1" s="758"/>
      <c r="J1" s="758"/>
      <c r="K1" s="758"/>
      <c r="L1" s="758"/>
      <c r="N1" s="255"/>
    </row>
    <row r="3" spans="1:17" x14ac:dyDescent="0.2">
      <c r="A3" s="97"/>
      <c r="B3" s="98"/>
      <c r="C3" s="384">
        <v>2009</v>
      </c>
      <c r="D3" s="384">
        <v>2010</v>
      </c>
      <c r="E3" s="384">
        <v>2011</v>
      </c>
      <c r="F3" s="384">
        <v>2012</v>
      </c>
      <c r="G3" s="384">
        <v>2013</v>
      </c>
      <c r="H3" s="384">
        <v>2014</v>
      </c>
      <c r="I3" s="384">
        <v>2015</v>
      </c>
      <c r="J3" s="384">
        <v>2016</v>
      </c>
      <c r="K3" s="385">
        <v>2017</v>
      </c>
      <c r="L3" s="385">
        <v>2018</v>
      </c>
      <c r="M3" s="386">
        <v>2019</v>
      </c>
      <c r="N3" s="386">
        <v>2020</v>
      </c>
      <c r="O3" s="386">
        <v>2021</v>
      </c>
      <c r="P3" s="386">
        <v>2022</v>
      </c>
      <c r="Q3" s="386">
        <v>2023</v>
      </c>
    </row>
    <row r="4" spans="1:17" s="173" customFormat="1" x14ac:dyDescent="0.2">
      <c r="A4" s="40"/>
      <c r="B4" s="40"/>
      <c r="C4" s="82"/>
      <c r="D4" s="82"/>
      <c r="E4" s="82"/>
      <c r="F4" s="82"/>
      <c r="G4" s="82"/>
      <c r="H4" s="82"/>
      <c r="I4" s="82"/>
      <c r="J4" s="82"/>
      <c r="K4" s="82"/>
      <c r="L4" s="104"/>
      <c r="M4" s="104"/>
      <c r="N4" s="104"/>
      <c r="O4" s="104"/>
      <c r="P4" s="104"/>
      <c r="Q4" s="104"/>
    </row>
    <row r="5" spans="1:17" x14ac:dyDescent="0.2">
      <c r="L5" s="173"/>
      <c r="M5" s="173"/>
      <c r="N5" s="173"/>
      <c r="O5" s="477"/>
      <c r="P5" s="477"/>
      <c r="Q5" s="477"/>
    </row>
    <row r="6" spans="1:17" x14ac:dyDescent="0.2">
      <c r="A6" s="850" t="s">
        <v>148</v>
      </c>
      <c r="B6" s="99" t="s">
        <v>0</v>
      </c>
      <c r="C6" s="100">
        <v>7476</v>
      </c>
      <c r="D6" s="100">
        <v>6979</v>
      </c>
      <c r="E6" s="100">
        <v>6594</v>
      </c>
      <c r="F6" s="100">
        <v>6782</v>
      </c>
      <c r="G6" s="100">
        <v>7072</v>
      </c>
      <c r="H6" s="100">
        <v>6753</v>
      </c>
      <c r="I6" s="100">
        <v>7200</v>
      </c>
      <c r="J6" s="100">
        <v>7306</v>
      </c>
      <c r="K6" s="100">
        <v>7059</v>
      </c>
      <c r="L6" s="100">
        <v>7649</v>
      </c>
      <c r="M6" s="296">
        <v>7893</v>
      </c>
      <c r="N6" s="296">
        <v>8098</v>
      </c>
      <c r="O6" s="296">
        <v>7717</v>
      </c>
      <c r="P6" s="296">
        <v>7899</v>
      </c>
      <c r="Q6" s="296">
        <v>7942</v>
      </c>
    </row>
    <row r="7" spans="1:17" x14ac:dyDescent="0.2">
      <c r="A7" s="851"/>
      <c r="B7" s="99" t="s">
        <v>1</v>
      </c>
      <c r="C7" s="101">
        <v>1772</v>
      </c>
      <c r="D7" s="101">
        <v>1757</v>
      </c>
      <c r="E7" s="101">
        <v>1614</v>
      </c>
      <c r="F7" s="101">
        <v>1765</v>
      </c>
      <c r="G7" s="101">
        <v>1881</v>
      </c>
      <c r="H7" s="101">
        <v>1856</v>
      </c>
      <c r="I7" s="102">
        <v>1995</v>
      </c>
      <c r="J7" s="103">
        <v>2272</v>
      </c>
      <c r="K7" s="103">
        <v>2263</v>
      </c>
      <c r="L7" s="103">
        <v>2416</v>
      </c>
      <c r="M7" s="299">
        <v>2602</v>
      </c>
      <c r="N7" s="299">
        <v>2781</v>
      </c>
      <c r="O7" s="299">
        <v>2763</v>
      </c>
      <c r="P7" s="299">
        <v>2839</v>
      </c>
      <c r="Q7" s="299">
        <v>2851</v>
      </c>
    </row>
    <row r="8" spans="1:17" x14ac:dyDescent="0.2">
      <c r="A8" s="850" t="s">
        <v>149</v>
      </c>
      <c r="B8" s="99" t="s">
        <v>0</v>
      </c>
      <c r="C8" s="101">
        <v>2319</v>
      </c>
      <c r="D8" s="101">
        <v>2260</v>
      </c>
      <c r="E8" s="101">
        <v>2030</v>
      </c>
      <c r="F8" s="101">
        <v>2248</v>
      </c>
      <c r="G8" s="101">
        <v>2365</v>
      </c>
      <c r="H8" s="101">
        <v>2263</v>
      </c>
      <c r="I8" s="102">
        <v>2511</v>
      </c>
      <c r="J8" s="103">
        <v>2697</v>
      </c>
      <c r="K8" s="103">
        <v>2706</v>
      </c>
      <c r="L8" s="103">
        <v>3077</v>
      </c>
      <c r="M8" s="299">
        <v>3109</v>
      </c>
      <c r="N8" s="299">
        <v>3402</v>
      </c>
      <c r="O8" s="299">
        <v>3329</v>
      </c>
      <c r="P8" s="299">
        <v>3393</v>
      </c>
      <c r="Q8" s="299">
        <v>3435</v>
      </c>
    </row>
    <row r="9" spans="1:17" x14ac:dyDescent="0.2">
      <c r="A9" s="851"/>
      <c r="B9" s="99" t="s">
        <v>1</v>
      </c>
      <c r="C9" s="101">
        <v>7397</v>
      </c>
      <c r="D9" s="101">
        <v>6973</v>
      </c>
      <c r="E9" s="101">
        <v>6567</v>
      </c>
      <c r="F9" s="101">
        <v>6701</v>
      </c>
      <c r="G9" s="101">
        <v>7016</v>
      </c>
      <c r="H9" s="101">
        <v>6708</v>
      </c>
      <c r="I9" s="102">
        <v>7162</v>
      </c>
      <c r="J9" s="103">
        <v>7344</v>
      </c>
      <c r="K9" s="103">
        <v>7179</v>
      </c>
      <c r="L9" s="103">
        <v>7576</v>
      </c>
      <c r="M9" s="299">
        <v>7949</v>
      </c>
      <c r="N9" s="299">
        <v>8106</v>
      </c>
      <c r="O9" s="299">
        <v>7819</v>
      </c>
      <c r="P9" s="299">
        <v>7996</v>
      </c>
      <c r="Q9" s="299">
        <v>8044</v>
      </c>
    </row>
    <row r="10" spans="1:17" x14ac:dyDescent="0.2">
      <c r="A10" s="104"/>
      <c r="B10" s="104"/>
      <c r="C10" s="104"/>
      <c r="D10" s="104"/>
      <c r="E10" s="104"/>
      <c r="F10" s="104"/>
      <c r="G10" s="104"/>
      <c r="H10" s="104"/>
      <c r="I10" s="104"/>
      <c r="J10" s="104"/>
      <c r="K10" s="104"/>
      <c r="O10" s="42"/>
      <c r="P10" s="42"/>
    </row>
    <row r="11" spans="1:17" x14ac:dyDescent="0.2">
      <c r="A11" s="104" t="s">
        <v>150</v>
      </c>
      <c r="B11" s="104"/>
      <c r="C11" s="104"/>
      <c r="D11" s="104"/>
      <c r="E11" s="104"/>
      <c r="F11" s="104"/>
      <c r="G11" s="104"/>
      <c r="H11" s="104"/>
      <c r="I11" s="104"/>
      <c r="J11" s="104"/>
      <c r="K11" s="104"/>
      <c r="O11" s="42"/>
      <c r="P11" s="42"/>
    </row>
    <row r="12" spans="1:17" x14ac:dyDescent="0.2">
      <c r="K12" s="104"/>
      <c r="O12" s="42"/>
      <c r="P12" s="42"/>
    </row>
    <row r="13" spans="1:17" x14ac:dyDescent="0.2">
      <c r="O13" s="42"/>
      <c r="P13" s="42"/>
    </row>
    <row r="14" spans="1:17" x14ac:dyDescent="0.2">
      <c r="A14" s="97"/>
      <c r="B14" s="98"/>
      <c r="C14" s="384">
        <v>2009</v>
      </c>
      <c r="D14" s="384">
        <v>2010</v>
      </c>
      <c r="E14" s="384">
        <v>2011</v>
      </c>
      <c r="F14" s="384">
        <v>2012</v>
      </c>
      <c r="G14" s="384">
        <v>2013</v>
      </c>
      <c r="H14" s="384">
        <v>2014</v>
      </c>
      <c r="I14" s="384">
        <v>2015</v>
      </c>
      <c r="J14" s="384">
        <v>2016</v>
      </c>
      <c r="K14" s="385">
        <v>2017</v>
      </c>
      <c r="L14" s="385">
        <v>2018</v>
      </c>
      <c r="M14" s="385">
        <v>2019</v>
      </c>
      <c r="N14" s="385">
        <v>2020</v>
      </c>
      <c r="O14" s="385">
        <v>2021</v>
      </c>
      <c r="P14" s="385">
        <v>2022</v>
      </c>
      <c r="Q14" s="385">
        <v>2023</v>
      </c>
    </row>
    <row r="15" spans="1:17" x14ac:dyDescent="0.2">
      <c r="A15" s="40"/>
      <c r="B15" s="40"/>
      <c r="C15" s="82"/>
      <c r="D15" s="82"/>
      <c r="E15" s="82"/>
      <c r="F15" s="82"/>
      <c r="G15" s="82"/>
      <c r="H15" s="82"/>
      <c r="I15" s="82"/>
      <c r="J15" s="82"/>
      <c r="K15" s="82"/>
      <c r="L15" s="104"/>
      <c r="M15" s="104"/>
      <c r="O15" s="104"/>
      <c r="P15" s="104"/>
    </row>
    <row r="16" spans="1:17" x14ac:dyDescent="0.2">
      <c r="A16" s="173"/>
      <c r="B16" s="173"/>
      <c r="C16" s="173"/>
      <c r="D16" s="173"/>
      <c r="E16" s="173"/>
      <c r="F16" s="173"/>
      <c r="G16" s="173"/>
      <c r="H16" s="173"/>
      <c r="I16" s="173"/>
      <c r="J16" s="173"/>
      <c r="K16" s="173"/>
      <c r="L16" s="173"/>
      <c r="O16" s="42"/>
      <c r="P16" s="42"/>
    </row>
    <row r="17" spans="1:17" x14ac:dyDescent="0.2">
      <c r="A17" s="850" t="s">
        <v>148</v>
      </c>
      <c r="B17" s="99" t="s">
        <v>0</v>
      </c>
      <c r="C17" s="217">
        <f t="shared" ref="C17:K17" si="0">(C6/(C6+C7))*100</f>
        <v>80.839100346020771</v>
      </c>
      <c r="D17" s="217">
        <f t="shared" si="0"/>
        <v>79.887820512820511</v>
      </c>
      <c r="E17" s="217">
        <f t="shared" si="0"/>
        <v>80.336257309941516</v>
      </c>
      <c r="F17" s="217">
        <f t="shared" si="0"/>
        <v>79.349479349479353</v>
      </c>
      <c r="G17" s="217">
        <f t="shared" si="0"/>
        <v>78.990282586842397</v>
      </c>
      <c r="H17" s="217">
        <f t="shared" si="0"/>
        <v>78.441166221396202</v>
      </c>
      <c r="I17" s="217">
        <f t="shared" si="0"/>
        <v>78.303425774877653</v>
      </c>
      <c r="J17" s="217">
        <f t="shared" si="0"/>
        <v>76.278972645646263</v>
      </c>
      <c r="K17" s="217">
        <f t="shared" si="0"/>
        <v>75.724093542158329</v>
      </c>
      <c r="L17" s="217">
        <f t="shared" ref="L17:Q17" si="1">(L6/(L6+L7))*100</f>
        <v>75.996025832091405</v>
      </c>
      <c r="M17" s="217">
        <f t="shared" si="1"/>
        <v>75.20724154359219</v>
      </c>
      <c r="N17" s="217">
        <f t="shared" si="1"/>
        <v>74.43698869381376</v>
      </c>
      <c r="O17" s="217">
        <f t="shared" si="1"/>
        <v>73.635496183206101</v>
      </c>
      <c r="P17" s="217">
        <f t="shared" si="1"/>
        <v>73.561184578133734</v>
      </c>
      <c r="Q17" s="217">
        <f t="shared" si="1"/>
        <v>73.584730844065589</v>
      </c>
    </row>
    <row r="18" spans="1:17" x14ac:dyDescent="0.2">
      <c r="A18" s="851"/>
      <c r="B18" s="99" t="s">
        <v>1</v>
      </c>
      <c r="C18" s="218">
        <f t="shared" ref="C18:L18" si="2">(C7/(C6+C7))*100</f>
        <v>19.160899653979239</v>
      </c>
      <c r="D18" s="218">
        <f t="shared" si="2"/>
        <v>20.112179487179489</v>
      </c>
      <c r="E18" s="218">
        <f t="shared" si="2"/>
        <v>19.663742690058481</v>
      </c>
      <c r="F18" s="218">
        <f t="shared" si="2"/>
        <v>20.650520650520651</v>
      </c>
      <c r="G18" s="218">
        <f t="shared" si="2"/>
        <v>21.009717413157599</v>
      </c>
      <c r="H18" s="218">
        <f t="shared" si="2"/>
        <v>21.558833778603788</v>
      </c>
      <c r="I18" s="218">
        <f t="shared" si="2"/>
        <v>21.696574225122351</v>
      </c>
      <c r="J18" s="218">
        <f t="shared" si="2"/>
        <v>23.721027354353726</v>
      </c>
      <c r="K18" s="218">
        <f t="shared" si="2"/>
        <v>24.275906457841664</v>
      </c>
      <c r="L18" s="218">
        <f t="shared" si="2"/>
        <v>24.003974167908595</v>
      </c>
      <c r="M18" s="218">
        <f t="shared" ref="M18:N18" si="3">(M7/(M6+M7))*100</f>
        <v>24.792758456407814</v>
      </c>
      <c r="N18" s="218">
        <f t="shared" si="3"/>
        <v>25.56301130618623</v>
      </c>
      <c r="O18" s="218">
        <f t="shared" ref="O18:P18" si="4">(O7/(O6+O7))*100</f>
        <v>26.364503816793892</v>
      </c>
      <c r="P18" s="218">
        <f t="shared" si="4"/>
        <v>26.43881542186627</v>
      </c>
      <c r="Q18" s="218">
        <f t="shared" ref="Q18" si="5">(Q7/(Q6+Q7))*100</f>
        <v>26.4152691559344</v>
      </c>
    </row>
    <row r="19" spans="1:17" x14ac:dyDescent="0.2">
      <c r="A19" s="850" t="s">
        <v>149</v>
      </c>
      <c r="B19" s="99" t="s">
        <v>0</v>
      </c>
      <c r="C19" s="218">
        <f t="shared" ref="C19:L19" si="6">(C8/(C8+C9))*100</f>
        <v>23.867846850555786</v>
      </c>
      <c r="D19" s="218">
        <f t="shared" si="6"/>
        <v>24.477417957326981</v>
      </c>
      <c r="E19" s="218">
        <f t="shared" si="6"/>
        <v>23.612888216819822</v>
      </c>
      <c r="F19" s="218">
        <f t="shared" si="6"/>
        <v>25.120125153648452</v>
      </c>
      <c r="G19" s="218">
        <f t="shared" si="6"/>
        <v>25.210531926233877</v>
      </c>
      <c r="H19" s="218">
        <f t="shared" si="6"/>
        <v>25.225727343662914</v>
      </c>
      <c r="I19" s="218">
        <f t="shared" si="6"/>
        <v>25.958854543574901</v>
      </c>
      <c r="J19" s="218">
        <f t="shared" si="6"/>
        <v>26.859874514490588</v>
      </c>
      <c r="K19" s="218">
        <f t="shared" si="6"/>
        <v>27.374810318664643</v>
      </c>
      <c r="L19" s="218">
        <f t="shared" si="6"/>
        <v>28.883882474420354</v>
      </c>
      <c r="M19" s="218">
        <f t="shared" ref="M19:N19" si="7">(M8/(M8+M9))*100</f>
        <v>28.115391571712788</v>
      </c>
      <c r="N19" s="218">
        <f t="shared" si="7"/>
        <v>29.56204379562044</v>
      </c>
      <c r="O19" s="218">
        <f t="shared" ref="O19:P19" si="8">(O8/(O8+O9))*100</f>
        <v>29.861858629350557</v>
      </c>
      <c r="P19" s="218">
        <f t="shared" si="8"/>
        <v>29.79190446922469</v>
      </c>
      <c r="Q19" s="218">
        <f t="shared" ref="Q19" si="9">(Q8/(Q8+Q9))*100</f>
        <v>29.924209425908181</v>
      </c>
    </row>
    <row r="20" spans="1:17" x14ac:dyDescent="0.2">
      <c r="A20" s="851"/>
      <c r="B20" s="99" t="s">
        <v>1</v>
      </c>
      <c r="C20" s="218">
        <f t="shared" ref="C20:L20" si="10">(C9/(C8+C9))*100</f>
        <v>76.132153149444221</v>
      </c>
      <c r="D20" s="218">
        <f t="shared" si="10"/>
        <v>75.522582042673022</v>
      </c>
      <c r="E20" s="218">
        <f t="shared" si="10"/>
        <v>76.387111783180188</v>
      </c>
      <c r="F20" s="218">
        <f t="shared" si="10"/>
        <v>74.879874846351541</v>
      </c>
      <c r="G20" s="218">
        <f t="shared" si="10"/>
        <v>74.789468073766116</v>
      </c>
      <c r="H20" s="218">
        <f t="shared" si="10"/>
        <v>74.774272656337075</v>
      </c>
      <c r="I20" s="218">
        <f t="shared" si="10"/>
        <v>74.041145456425113</v>
      </c>
      <c r="J20" s="218">
        <f t="shared" si="10"/>
        <v>73.140125485509415</v>
      </c>
      <c r="K20" s="218">
        <f t="shared" si="10"/>
        <v>72.625189681335357</v>
      </c>
      <c r="L20" s="218">
        <f t="shared" si="10"/>
        <v>71.116117525579654</v>
      </c>
      <c r="M20" s="218">
        <f t="shared" ref="M20:N20" si="11">(M9/(M8+M9))*100</f>
        <v>71.884608428287208</v>
      </c>
      <c r="N20" s="218">
        <f t="shared" si="11"/>
        <v>70.43795620437956</v>
      </c>
      <c r="O20" s="218">
        <f t="shared" ref="O20:P20" si="12">(O9/(O8+O9))*100</f>
        <v>70.138141370649436</v>
      </c>
      <c r="P20" s="218">
        <f t="shared" si="12"/>
        <v>70.20809553077531</v>
      </c>
      <c r="Q20" s="218">
        <f t="shared" ref="Q20" si="13">(Q9/(Q8+Q9))*100</f>
        <v>70.075790574091826</v>
      </c>
    </row>
    <row r="39" spans="1:1" ht="15" x14ac:dyDescent="0.25">
      <c r="A39" s="255" t="s">
        <v>459</v>
      </c>
    </row>
  </sheetData>
  <mergeCells count="5">
    <mergeCell ref="A6:A7"/>
    <mergeCell ref="A8:A9"/>
    <mergeCell ref="A1:L1"/>
    <mergeCell ref="A17:A18"/>
    <mergeCell ref="A19:A20"/>
  </mergeCells>
  <hyperlinks>
    <hyperlink ref="A39" location="Indice!A1" display="&lt; Torna all'indice"/>
  </hyperlinks>
  <pageMargins left="0.7" right="0.7" top="0.75" bottom="0.75" header="0.3" footer="0.3"/>
  <pageSetup paperSize="9" orientation="landscape" horizontalDpi="300" verticalDpi="300" r:id="rId1"/>
  <ignoredErrors>
    <ignoredError sqref="C18:L18" formula="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5">
    <pageSetUpPr fitToPage="1"/>
  </sheetPr>
  <dimension ref="A1:P44"/>
  <sheetViews>
    <sheetView showGridLines="0" zoomScaleNormal="100" workbookViewId="0">
      <selection sqref="A1:L1"/>
    </sheetView>
  </sheetViews>
  <sheetFormatPr defaultColWidth="9.140625" defaultRowHeight="12" x14ac:dyDescent="0.2"/>
  <cols>
    <col min="1" max="1" width="24.28515625" style="35" customWidth="1"/>
    <col min="2" max="13" width="9.140625" style="35"/>
    <col min="14" max="14" width="9.140625" style="173"/>
    <col min="15" max="16384" width="9.140625" style="35"/>
  </cols>
  <sheetData>
    <row r="1" spans="1:16" ht="15" x14ac:dyDescent="0.25">
      <c r="A1" s="758" t="s">
        <v>145</v>
      </c>
      <c r="B1" s="852"/>
      <c r="C1" s="852"/>
      <c r="D1" s="852"/>
      <c r="E1" s="852"/>
      <c r="F1" s="852"/>
      <c r="G1" s="852"/>
      <c r="H1" s="852"/>
      <c r="I1" s="852"/>
      <c r="J1" s="852"/>
      <c r="K1" s="852"/>
      <c r="L1" s="852"/>
    </row>
    <row r="3" spans="1:16" x14ac:dyDescent="0.2">
      <c r="A3" s="105"/>
      <c r="B3" s="387">
        <v>2008</v>
      </c>
      <c r="C3" s="387">
        <v>2009</v>
      </c>
      <c r="D3" s="387">
        <v>2010</v>
      </c>
      <c r="E3" s="387">
        <v>2011</v>
      </c>
      <c r="F3" s="387">
        <v>2012</v>
      </c>
      <c r="G3" s="387">
        <v>2013</v>
      </c>
      <c r="H3" s="387">
        <v>2014</v>
      </c>
      <c r="I3" s="387">
        <v>2015</v>
      </c>
      <c r="J3" s="387">
        <v>2016</v>
      </c>
      <c r="K3" s="387">
        <v>2017</v>
      </c>
      <c r="L3" s="388">
        <v>2018</v>
      </c>
      <c r="M3" s="388">
        <v>2019</v>
      </c>
      <c r="N3" s="388">
        <v>2020</v>
      </c>
      <c r="O3" s="388">
        <v>2021</v>
      </c>
      <c r="P3" s="388">
        <v>2022</v>
      </c>
    </row>
    <row r="4" spans="1:16" s="173" customFormat="1" x14ac:dyDescent="0.2">
      <c r="A4" s="196"/>
      <c r="B4" s="198"/>
      <c r="C4" s="198"/>
      <c r="D4" s="198"/>
      <c r="E4" s="198"/>
      <c r="F4" s="198"/>
      <c r="G4" s="198"/>
      <c r="H4" s="198"/>
      <c r="I4" s="198"/>
      <c r="J4" s="198"/>
      <c r="K4" s="198"/>
      <c r="L4" s="197"/>
      <c r="M4" s="389"/>
      <c r="N4" s="389"/>
      <c r="O4" s="389"/>
      <c r="P4" s="389"/>
    </row>
    <row r="5" spans="1:16" s="173" customFormat="1" x14ac:dyDescent="0.2">
      <c r="A5" s="202"/>
      <c r="B5" s="203"/>
      <c r="C5" s="203"/>
      <c r="D5" s="203"/>
      <c r="E5" s="203"/>
      <c r="F5" s="203"/>
      <c r="G5" s="203"/>
      <c r="H5" s="203"/>
      <c r="I5" s="203"/>
      <c r="J5" s="203"/>
      <c r="K5" s="203"/>
      <c r="L5" s="203"/>
      <c r="M5" s="203"/>
      <c r="N5" s="203"/>
      <c r="O5" s="658"/>
      <c r="P5" s="658"/>
    </row>
    <row r="6" spans="1:16" s="45" customFormat="1" x14ac:dyDescent="0.2">
      <c r="A6" s="106" t="s">
        <v>176</v>
      </c>
      <c r="B6" s="107">
        <v>539</v>
      </c>
      <c r="C6" s="107">
        <v>540</v>
      </c>
      <c r="D6" s="107">
        <v>789</v>
      </c>
      <c r="E6" s="107">
        <v>746</v>
      </c>
      <c r="F6" s="107">
        <v>789</v>
      </c>
      <c r="G6" s="107">
        <v>794</v>
      </c>
      <c r="H6" s="107">
        <v>844</v>
      </c>
      <c r="I6" s="107">
        <v>732</v>
      </c>
      <c r="J6" s="107">
        <v>829</v>
      </c>
      <c r="K6" s="108">
        <v>1080</v>
      </c>
      <c r="L6" s="108">
        <v>1083</v>
      </c>
      <c r="M6" s="303">
        <v>1096</v>
      </c>
      <c r="N6" s="303">
        <v>1105</v>
      </c>
      <c r="O6" s="303">
        <v>962</v>
      </c>
      <c r="P6" s="303">
        <v>993</v>
      </c>
    </row>
    <row r="7" spans="1:16" x14ac:dyDescent="0.2">
      <c r="A7" s="109" t="s">
        <v>268</v>
      </c>
      <c r="B7" s="110">
        <v>297</v>
      </c>
      <c r="C7" s="110">
        <v>293</v>
      </c>
      <c r="D7" s="110">
        <v>323</v>
      </c>
      <c r="E7" s="110">
        <v>246</v>
      </c>
      <c r="F7" s="110">
        <v>201</v>
      </c>
      <c r="G7" s="110">
        <v>235</v>
      </c>
      <c r="H7" s="110">
        <v>174</v>
      </c>
      <c r="I7" s="110">
        <v>157</v>
      </c>
      <c r="J7" s="110">
        <v>193</v>
      </c>
      <c r="K7" s="111">
        <v>225</v>
      </c>
      <c r="L7" s="111">
        <v>173</v>
      </c>
      <c r="M7" s="304">
        <v>199</v>
      </c>
      <c r="N7" s="304">
        <v>199</v>
      </c>
      <c r="O7" s="304">
        <v>209</v>
      </c>
      <c r="P7" s="304">
        <v>207</v>
      </c>
    </row>
    <row r="9" spans="1:16" x14ac:dyDescent="0.2">
      <c r="A9" s="35" t="s">
        <v>177</v>
      </c>
    </row>
    <row r="35" spans="1:16" ht="15" x14ac:dyDescent="0.25">
      <c r="A35" s="255" t="s">
        <v>459</v>
      </c>
    </row>
    <row r="40" spans="1:16" x14ac:dyDescent="0.2">
      <c r="A40" s="477"/>
      <c r="B40" s="477"/>
      <c r="C40" s="477"/>
      <c r="D40" s="477"/>
      <c r="E40" s="477"/>
      <c r="F40" s="477"/>
      <c r="G40" s="477"/>
      <c r="H40" s="477"/>
      <c r="I40" s="477"/>
      <c r="J40" s="477"/>
      <c r="K40" s="477"/>
      <c r="L40" s="477"/>
      <c r="M40" s="477"/>
      <c r="N40" s="477"/>
      <c r="O40" s="477"/>
      <c r="P40" s="477"/>
    </row>
    <row r="41" spans="1:16" x14ac:dyDescent="0.2">
      <c r="A41" s="477"/>
      <c r="B41" s="477"/>
      <c r="C41" s="477"/>
      <c r="D41" s="477"/>
      <c r="E41" s="477"/>
      <c r="F41" s="477"/>
      <c r="G41" s="477"/>
      <c r="H41" s="477"/>
      <c r="I41" s="477"/>
      <c r="J41" s="477"/>
      <c r="K41" s="477"/>
      <c r="L41" s="477"/>
      <c r="M41" s="477"/>
      <c r="N41" s="477"/>
      <c r="O41" s="477"/>
      <c r="P41" s="477"/>
    </row>
    <row r="42" spans="1:16" x14ac:dyDescent="0.2">
      <c r="A42" s="477"/>
      <c r="B42" s="477"/>
      <c r="C42" s="477"/>
      <c r="D42" s="477"/>
      <c r="E42" s="477"/>
      <c r="F42" s="477"/>
      <c r="G42" s="477"/>
      <c r="H42" s="477"/>
      <c r="I42" s="477"/>
      <c r="J42" s="477"/>
      <c r="K42" s="477"/>
      <c r="L42" s="477"/>
      <c r="M42" s="477"/>
      <c r="N42" s="477"/>
      <c r="O42" s="477"/>
      <c r="P42" s="477"/>
    </row>
    <row r="43" spans="1:16" x14ac:dyDescent="0.2">
      <c r="A43" s="477"/>
      <c r="B43" s="477"/>
      <c r="C43" s="477"/>
      <c r="D43" s="477"/>
      <c r="E43" s="477"/>
      <c r="F43" s="477"/>
      <c r="G43" s="477"/>
      <c r="H43" s="477"/>
      <c r="I43" s="477"/>
      <c r="J43" s="477"/>
      <c r="K43" s="154"/>
      <c r="L43" s="154"/>
      <c r="M43" s="154"/>
      <c r="N43" s="154"/>
      <c r="O43" s="477"/>
      <c r="P43" s="477"/>
    </row>
    <row r="44" spans="1:16" x14ac:dyDescent="0.2">
      <c r="A44" s="477"/>
      <c r="B44" s="477"/>
      <c r="C44" s="477"/>
      <c r="D44" s="477"/>
      <c r="E44" s="477"/>
      <c r="F44" s="477"/>
      <c r="G44" s="477"/>
      <c r="H44" s="477"/>
      <c r="I44" s="477"/>
      <c r="J44" s="477"/>
      <c r="K44" s="477"/>
      <c r="L44" s="477"/>
      <c r="M44" s="477"/>
      <c r="N44" s="477"/>
      <c r="O44" s="477"/>
      <c r="P44" s="477"/>
    </row>
  </sheetData>
  <mergeCells count="1">
    <mergeCell ref="A1:L1"/>
  </mergeCells>
  <hyperlinks>
    <hyperlink ref="A35" location="Indice!A1" display="&lt; Torna all'indice"/>
  </hyperlinks>
  <pageMargins left="0.7" right="0.7" top="0.75" bottom="0.75" header="0.3" footer="0.3"/>
  <pageSetup paperSize="9" orientation="landscape" horizontalDpi="300" verticalDpi="3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6">
    <pageSetUpPr fitToPage="1"/>
  </sheetPr>
  <dimension ref="A1:P41"/>
  <sheetViews>
    <sheetView showGridLines="0" zoomScaleNormal="100" workbookViewId="0">
      <selection sqref="A1:L1"/>
    </sheetView>
  </sheetViews>
  <sheetFormatPr defaultColWidth="9.140625" defaultRowHeight="12" x14ac:dyDescent="0.2"/>
  <cols>
    <col min="1" max="1" width="23.28515625" style="35" customWidth="1"/>
    <col min="2" max="13" width="9.140625" style="35"/>
    <col min="14" max="14" width="9.140625" style="173"/>
    <col min="15" max="16384" width="9.140625" style="35"/>
  </cols>
  <sheetData>
    <row r="1" spans="1:16" x14ac:dyDescent="0.2">
      <c r="A1" s="811" t="s">
        <v>146</v>
      </c>
      <c r="B1" s="811"/>
      <c r="C1" s="811"/>
      <c r="D1" s="811"/>
      <c r="E1" s="811"/>
      <c r="F1" s="811"/>
      <c r="G1" s="811"/>
      <c r="H1" s="811"/>
      <c r="I1" s="811"/>
      <c r="J1" s="811"/>
      <c r="K1" s="811"/>
      <c r="L1" s="811"/>
    </row>
    <row r="3" spans="1:16" x14ac:dyDescent="0.2">
      <c r="A3" s="64"/>
      <c r="B3" s="390">
        <v>2008</v>
      </c>
      <c r="C3" s="390">
        <v>2009</v>
      </c>
      <c r="D3" s="390">
        <v>2010</v>
      </c>
      <c r="E3" s="390">
        <v>2011</v>
      </c>
      <c r="F3" s="390">
        <v>2012</v>
      </c>
      <c r="G3" s="390">
        <v>2013</v>
      </c>
      <c r="H3" s="390">
        <v>2014</v>
      </c>
      <c r="I3" s="390">
        <v>2015</v>
      </c>
      <c r="J3" s="390">
        <v>2016</v>
      </c>
      <c r="K3" s="390">
        <v>2017</v>
      </c>
      <c r="L3" s="391">
        <v>2018</v>
      </c>
      <c r="M3" s="391">
        <v>2019</v>
      </c>
      <c r="N3" s="463">
        <v>2020</v>
      </c>
      <c r="O3" s="656">
        <v>2021</v>
      </c>
      <c r="P3" s="739">
        <v>2022</v>
      </c>
    </row>
    <row r="4" spans="1:16" s="173" customFormat="1" x14ac:dyDescent="0.2">
      <c r="A4" s="70"/>
      <c r="B4" s="172"/>
      <c r="C4" s="172"/>
      <c r="D4" s="172"/>
      <c r="E4" s="172"/>
      <c r="F4" s="172"/>
      <c r="G4" s="172"/>
      <c r="H4" s="172"/>
      <c r="I4" s="172"/>
      <c r="J4" s="172"/>
      <c r="K4" s="172"/>
      <c r="L4" s="70"/>
      <c r="M4" s="70"/>
      <c r="N4" s="70"/>
      <c r="O4" s="70"/>
      <c r="P4" s="70"/>
    </row>
    <row r="5" spans="1:16" s="173" customFormat="1" x14ac:dyDescent="0.2">
      <c r="A5" s="67"/>
      <c r="B5" s="67"/>
      <c r="C5" s="67"/>
      <c r="D5" s="67"/>
      <c r="E5" s="67"/>
      <c r="F5" s="67"/>
      <c r="G5" s="67"/>
      <c r="H5" s="67"/>
      <c r="I5" s="67"/>
      <c r="J5" s="67"/>
      <c r="K5" s="67"/>
      <c r="L5" s="67"/>
      <c r="M5" s="67"/>
      <c r="N5" s="67"/>
      <c r="O5" s="67"/>
      <c r="P5" s="67"/>
    </row>
    <row r="6" spans="1:16" s="45" customFormat="1" x14ac:dyDescent="0.2">
      <c r="A6" s="45" t="s">
        <v>41</v>
      </c>
      <c r="B6" s="45">
        <v>84</v>
      </c>
      <c r="C6" s="45">
        <v>88</v>
      </c>
      <c r="D6" s="45">
        <v>105</v>
      </c>
      <c r="E6" s="45">
        <v>73</v>
      </c>
      <c r="F6" s="45">
        <v>60</v>
      </c>
      <c r="G6" s="45">
        <v>69</v>
      </c>
      <c r="H6" s="45">
        <v>40</v>
      </c>
      <c r="I6" s="45">
        <v>36</v>
      </c>
      <c r="J6" s="45">
        <v>64</v>
      </c>
      <c r="K6" s="45">
        <v>73</v>
      </c>
      <c r="L6" s="45">
        <v>53</v>
      </c>
      <c r="M6" s="45">
        <v>77</v>
      </c>
      <c r="N6" s="45">
        <v>82</v>
      </c>
      <c r="O6" s="376">
        <v>88</v>
      </c>
      <c r="P6" s="45">
        <v>79</v>
      </c>
    </row>
    <row r="7" spans="1:16" x14ac:dyDescent="0.2">
      <c r="A7" s="68" t="s">
        <v>0</v>
      </c>
      <c r="B7" s="68">
        <v>78</v>
      </c>
      <c r="C7" s="68">
        <v>83</v>
      </c>
      <c r="D7" s="68">
        <v>98</v>
      </c>
      <c r="E7" s="68">
        <v>72</v>
      </c>
      <c r="F7" s="68">
        <v>57</v>
      </c>
      <c r="G7" s="68">
        <v>65</v>
      </c>
      <c r="H7" s="68">
        <v>39</v>
      </c>
      <c r="I7" s="68">
        <v>35</v>
      </c>
      <c r="J7" s="68">
        <v>62</v>
      </c>
      <c r="K7" s="68">
        <v>67</v>
      </c>
      <c r="L7" s="68">
        <v>52</v>
      </c>
      <c r="M7" s="68">
        <v>72</v>
      </c>
      <c r="N7" s="68">
        <v>75</v>
      </c>
      <c r="O7" s="84">
        <v>82</v>
      </c>
      <c r="P7" s="68">
        <v>69</v>
      </c>
    </row>
    <row r="8" spans="1:16" x14ac:dyDescent="0.2">
      <c r="A8" s="68" t="s">
        <v>1</v>
      </c>
      <c r="B8" s="68">
        <v>6</v>
      </c>
      <c r="C8" s="68">
        <v>5</v>
      </c>
      <c r="D8" s="68">
        <v>7</v>
      </c>
      <c r="E8" s="68">
        <v>1</v>
      </c>
      <c r="F8" s="68">
        <v>3</v>
      </c>
      <c r="G8" s="68">
        <v>4</v>
      </c>
      <c r="H8" s="68">
        <v>1</v>
      </c>
      <c r="I8" s="68">
        <v>1</v>
      </c>
      <c r="J8" s="68">
        <v>2</v>
      </c>
      <c r="K8" s="68">
        <v>6</v>
      </c>
      <c r="L8" s="68">
        <v>1</v>
      </c>
      <c r="M8" s="68">
        <v>5</v>
      </c>
      <c r="N8" s="68">
        <v>7</v>
      </c>
      <c r="O8" s="84">
        <v>6</v>
      </c>
      <c r="P8" s="68">
        <v>10</v>
      </c>
    </row>
    <row r="10" spans="1:16" x14ac:dyDescent="0.2">
      <c r="A10" s="35" t="s">
        <v>177</v>
      </c>
    </row>
    <row r="33" spans="1:16" ht="15" x14ac:dyDescent="0.25">
      <c r="A33" s="255" t="s">
        <v>459</v>
      </c>
    </row>
    <row r="36" spans="1:16" x14ac:dyDescent="0.2">
      <c r="A36" s="477"/>
      <c r="B36" s="477"/>
      <c r="C36" s="477"/>
      <c r="D36" s="477"/>
      <c r="E36" s="477"/>
      <c r="F36" s="477"/>
      <c r="G36" s="477"/>
      <c r="H36" s="477"/>
      <c r="I36" s="477"/>
      <c r="J36" s="477"/>
      <c r="K36" s="477"/>
      <c r="L36" s="477"/>
      <c r="M36" s="477"/>
      <c r="N36" s="477"/>
      <c r="O36" s="477"/>
      <c r="P36" s="477"/>
    </row>
    <row r="37" spans="1:16" x14ac:dyDescent="0.2">
      <c r="A37" s="477"/>
      <c r="B37" s="477"/>
      <c r="C37" s="477"/>
      <c r="D37" s="477"/>
      <c r="E37" s="477"/>
      <c r="F37" s="477"/>
      <c r="G37" s="477"/>
      <c r="H37" s="477"/>
      <c r="I37" s="477"/>
      <c r="J37" s="477"/>
      <c r="K37" s="477"/>
      <c r="L37" s="477"/>
      <c r="M37" s="477"/>
      <c r="N37" s="477"/>
      <c r="O37" s="477"/>
      <c r="P37" s="477"/>
    </row>
    <row r="38" spans="1:16" x14ac:dyDescent="0.2">
      <c r="A38" s="477"/>
      <c r="B38" s="477"/>
      <c r="C38" s="477"/>
      <c r="D38" s="477"/>
      <c r="E38" s="477"/>
      <c r="F38" s="477"/>
      <c r="G38" s="477"/>
      <c r="H38" s="477"/>
      <c r="I38" s="477"/>
      <c r="J38" s="477"/>
      <c r="K38" s="477"/>
      <c r="L38" s="477"/>
      <c r="M38" s="477"/>
      <c r="N38" s="477"/>
      <c r="O38" s="477"/>
      <c r="P38" s="477"/>
    </row>
    <row r="39" spans="1:16" x14ac:dyDescent="0.2">
      <c r="A39" s="477"/>
      <c r="B39" s="477"/>
      <c r="C39" s="477"/>
      <c r="D39" s="477"/>
      <c r="E39" s="477"/>
      <c r="F39" s="477"/>
      <c r="G39" s="477"/>
      <c r="H39" s="477"/>
      <c r="I39" s="477"/>
      <c r="J39" s="477"/>
      <c r="K39" s="477"/>
      <c r="L39" s="477"/>
      <c r="M39" s="477"/>
      <c r="N39" s="477"/>
      <c r="O39" s="477"/>
      <c r="P39" s="477"/>
    </row>
    <row r="40" spans="1:16" x14ac:dyDescent="0.2">
      <c r="A40" s="477"/>
      <c r="B40" s="477"/>
      <c r="C40" s="477"/>
      <c r="D40" s="477"/>
      <c r="E40" s="477"/>
      <c r="F40" s="477"/>
      <c r="G40" s="477"/>
      <c r="H40" s="477"/>
      <c r="I40" s="477"/>
      <c r="J40" s="477"/>
      <c r="K40" s="477"/>
      <c r="L40" s="477"/>
      <c r="M40" s="477"/>
      <c r="N40" s="477"/>
      <c r="O40" s="477"/>
      <c r="P40" s="477"/>
    </row>
    <row r="41" spans="1:16" x14ac:dyDescent="0.2">
      <c r="A41" s="477"/>
      <c r="B41" s="477"/>
      <c r="C41" s="477"/>
      <c r="D41" s="477"/>
      <c r="E41" s="477"/>
      <c r="F41" s="477"/>
      <c r="G41" s="477"/>
      <c r="H41" s="477"/>
      <c r="I41" s="477"/>
      <c r="J41" s="477"/>
      <c r="K41" s="477"/>
      <c r="L41" s="477"/>
      <c r="M41" s="477"/>
      <c r="N41" s="477"/>
      <c r="O41" s="477"/>
      <c r="P41" s="477"/>
    </row>
  </sheetData>
  <mergeCells count="1">
    <mergeCell ref="A1:L1"/>
  </mergeCells>
  <hyperlinks>
    <hyperlink ref="A33" location="Indice!A1" display="&lt; Torna all'indice"/>
  </hyperlinks>
  <pageMargins left="0.7" right="0.7" top="0.75" bottom="0.75" header="0.3" footer="0.3"/>
  <pageSetup paperSize="9" orientation="landscape" horizontalDpi="300" verticalDpi="3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7">
    <pageSetUpPr fitToPage="1"/>
  </sheetPr>
  <dimension ref="A1:O45"/>
  <sheetViews>
    <sheetView showGridLines="0" zoomScaleNormal="100" workbookViewId="0">
      <selection sqref="A1:G1"/>
    </sheetView>
  </sheetViews>
  <sheetFormatPr defaultColWidth="9.140625" defaultRowHeight="12" x14ac:dyDescent="0.2"/>
  <cols>
    <col min="1" max="1" width="29.42578125" style="35" customWidth="1"/>
    <col min="2" max="3" width="9.140625" style="35"/>
    <col min="4" max="5" width="9.140625" style="173"/>
    <col min="6" max="9" width="9.140625" style="35"/>
    <col min="10" max="11" width="9.140625" style="173"/>
    <col min="12" max="16384" width="9.140625" style="35"/>
  </cols>
  <sheetData>
    <row r="1" spans="1:15" x14ac:dyDescent="0.2">
      <c r="A1" s="855" t="s">
        <v>669</v>
      </c>
      <c r="B1" s="855"/>
      <c r="C1" s="855"/>
      <c r="D1" s="855"/>
      <c r="E1" s="855"/>
      <c r="F1" s="855"/>
      <c r="G1" s="855"/>
    </row>
    <row r="3" spans="1:15" x14ac:dyDescent="0.2">
      <c r="A3" s="64"/>
      <c r="B3" s="853">
        <v>2016</v>
      </c>
      <c r="C3" s="853"/>
      <c r="D3" s="853">
        <v>2017</v>
      </c>
      <c r="E3" s="854"/>
      <c r="F3" s="853">
        <v>2018</v>
      </c>
      <c r="G3" s="854"/>
      <c r="H3" s="853">
        <v>2019</v>
      </c>
      <c r="I3" s="854"/>
      <c r="J3" s="853">
        <v>2020</v>
      </c>
      <c r="K3" s="854"/>
      <c r="L3" s="853">
        <v>2021</v>
      </c>
      <c r="M3" s="854"/>
      <c r="N3" s="853">
        <v>2022</v>
      </c>
      <c r="O3" s="854"/>
    </row>
    <row r="4" spans="1:15" x14ac:dyDescent="0.2">
      <c r="A4" s="65"/>
      <c r="B4" s="352" t="s">
        <v>0</v>
      </c>
      <c r="C4" s="352" t="s">
        <v>1</v>
      </c>
      <c r="D4" s="352" t="s">
        <v>0</v>
      </c>
      <c r="E4" s="353" t="s">
        <v>1</v>
      </c>
      <c r="F4" s="352" t="s">
        <v>0</v>
      </c>
      <c r="G4" s="353" t="s">
        <v>1</v>
      </c>
      <c r="H4" s="352" t="s">
        <v>0</v>
      </c>
      <c r="I4" s="353" t="s">
        <v>1</v>
      </c>
      <c r="J4" s="352" t="s">
        <v>0</v>
      </c>
      <c r="K4" s="353" t="s">
        <v>1</v>
      </c>
      <c r="L4" s="352" t="s">
        <v>0</v>
      </c>
      <c r="M4" s="353" t="s">
        <v>1</v>
      </c>
      <c r="N4" s="352" t="s">
        <v>0</v>
      </c>
      <c r="O4" s="353" t="s">
        <v>1</v>
      </c>
    </row>
    <row r="5" spans="1:15" s="173" customFormat="1" x14ac:dyDescent="0.2">
      <c r="A5" s="67"/>
      <c r="B5" s="67"/>
      <c r="C5" s="67"/>
      <c r="D5" s="67"/>
      <c r="E5" s="67"/>
      <c r="F5" s="67"/>
      <c r="G5" s="67"/>
      <c r="H5" s="67"/>
      <c r="I5" s="67"/>
      <c r="J5" s="67"/>
      <c r="K5" s="67"/>
      <c r="L5" s="67"/>
      <c r="M5" s="67"/>
      <c r="N5" s="67"/>
      <c r="O5" s="67"/>
    </row>
    <row r="6" spans="1:15" s="45" customFormat="1" x14ac:dyDescent="0.2">
      <c r="A6" s="45" t="s">
        <v>181</v>
      </c>
      <c r="B6" s="45">
        <v>955</v>
      </c>
      <c r="C6" s="45">
        <v>281</v>
      </c>
      <c r="D6" s="45">
        <v>873</v>
      </c>
      <c r="E6" s="45">
        <v>294</v>
      </c>
      <c r="F6" s="45">
        <v>925</v>
      </c>
      <c r="G6" s="45">
        <v>283</v>
      </c>
      <c r="H6" s="305">
        <v>851</v>
      </c>
      <c r="I6" s="305">
        <v>260</v>
      </c>
      <c r="J6" s="305">
        <v>738</v>
      </c>
      <c r="K6" s="305">
        <v>229</v>
      </c>
      <c r="L6" s="659">
        <v>915</v>
      </c>
      <c r="M6" s="659">
        <v>270</v>
      </c>
      <c r="N6" s="659">
        <v>698</v>
      </c>
      <c r="O6" s="659">
        <v>227</v>
      </c>
    </row>
    <row r="7" spans="1:15" x14ac:dyDescent="0.2">
      <c r="A7" s="68" t="s">
        <v>178</v>
      </c>
      <c r="B7" s="68">
        <v>463</v>
      </c>
      <c r="C7" s="68">
        <v>139</v>
      </c>
      <c r="D7" s="68">
        <v>398</v>
      </c>
      <c r="E7" s="68">
        <v>129</v>
      </c>
      <c r="F7" s="68">
        <v>410</v>
      </c>
      <c r="G7" s="68">
        <v>125</v>
      </c>
      <c r="H7" s="306">
        <v>393</v>
      </c>
      <c r="I7" s="306">
        <v>116</v>
      </c>
      <c r="J7" s="306">
        <v>315</v>
      </c>
      <c r="K7" s="306">
        <v>93</v>
      </c>
      <c r="L7" s="660">
        <v>439</v>
      </c>
      <c r="M7" s="660">
        <v>113</v>
      </c>
      <c r="N7" s="660">
        <v>311</v>
      </c>
      <c r="O7" s="660">
        <v>77</v>
      </c>
    </row>
    <row r="8" spans="1:15" x14ac:dyDescent="0.2">
      <c r="A8" s="68" t="s">
        <v>179</v>
      </c>
      <c r="B8" s="68">
        <v>713</v>
      </c>
      <c r="C8" s="68">
        <v>201</v>
      </c>
      <c r="D8" s="68">
        <v>646</v>
      </c>
      <c r="E8" s="68">
        <v>221</v>
      </c>
      <c r="F8" s="68">
        <v>700</v>
      </c>
      <c r="G8" s="68">
        <v>212</v>
      </c>
      <c r="H8" s="306">
        <v>627</v>
      </c>
      <c r="I8" s="306">
        <v>192</v>
      </c>
      <c r="J8" s="306">
        <v>545</v>
      </c>
      <c r="K8" s="306">
        <v>177</v>
      </c>
      <c r="L8" s="660">
        <v>674</v>
      </c>
      <c r="M8" s="660">
        <v>199</v>
      </c>
      <c r="N8" s="660">
        <v>518</v>
      </c>
      <c r="O8" s="660">
        <v>191</v>
      </c>
    </row>
    <row r="9" spans="1:15" x14ac:dyDescent="0.2">
      <c r="A9" s="68" t="s">
        <v>180</v>
      </c>
      <c r="B9" s="68">
        <v>97</v>
      </c>
      <c r="C9" s="68">
        <v>8</v>
      </c>
      <c r="D9" s="68">
        <v>63</v>
      </c>
      <c r="E9" s="68">
        <v>7</v>
      </c>
      <c r="F9" s="68">
        <v>46</v>
      </c>
      <c r="G9" s="68">
        <v>5</v>
      </c>
      <c r="H9" s="306">
        <v>83</v>
      </c>
      <c r="I9" s="306">
        <v>3</v>
      </c>
      <c r="J9" s="306">
        <v>40</v>
      </c>
      <c r="K9" s="306">
        <v>5</v>
      </c>
      <c r="L9" s="660">
        <v>63</v>
      </c>
      <c r="M9" s="660">
        <v>5</v>
      </c>
      <c r="N9" s="660">
        <v>67</v>
      </c>
      <c r="O9" s="660">
        <v>4</v>
      </c>
    </row>
    <row r="11" spans="1:15" x14ac:dyDescent="0.2">
      <c r="A11" s="35" t="s">
        <v>182</v>
      </c>
    </row>
    <row r="35" spans="1:15" ht="15" x14ac:dyDescent="0.25">
      <c r="A35" s="255" t="s">
        <v>459</v>
      </c>
    </row>
    <row r="39" spans="1:15" x14ac:dyDescent="0.2">
      <c r="A39" s="477"/>
      <c r="B39" s="477"/>
      <c r="C39" s="477"/>
      <c r="D39" s="477"/>
      <c r="E39" s="477"/>
      <c r="F39" s="477"/>
      <c r="G39" s="477"/>
      <c r="H39" s="477"/>
      <c r="I39" s="477"/>
      <c r="J39" s="477"/>
      <c r="K39" s="477"/>
      <c r="L39" s="477"/>
      <c r="M39" s="477"/>
      <c r="N39" s="477"/>
      <c r="O39" s="477"/>
    </row>
    <row r="40" spans="1:15" x14ac:dyDescent="0.2">
      <c r="A40" s="477"/>
      <c r="B40" s="477"/>
      <c r="C40" s="477"/>
      <c r="D40" s="477"/>
      <c r="E40" s="477"/>
      <c r="F40" s="477"/>
      <c r="G40" s="477"/>
      <c r="H40" s="477"/>
      <c r="I40" s="477"/>
      <c r="J40" s="477"/>
      <c r="K40" s="477"/>
      <c r="L40" s="477"/>
      <c r="M40" s="477"/>
      <c r="N40" s="477"/>
      <c r="O40" s="477"/>
    </row>
    <row r="41" spans="1:15" x14ac:dyDescent="0.2">
      <c r="A41" s="477"/>
      <c r="B41" s="477"/>
      <c r="C41" s="477"/>
      <c r="D41" s="477"/>
      <c r="E41" s="477"/>
      <c r="F41" s="477"/>
      <c r="G41" s="477"/>
      <c r="H41" s="477"/>
      <c r="I41" s="477"/>
      <c r="J41" s="477"/>
      <c r="K41" s="477"/>
      <c r="L41" s="477"/>
      <c r="M41" s="477"/>
      <c r="N41" s="477"/>
      <c r="O41" s="477"/>
    </row>
    <row r="42" spans="1:15" x14ac:dyDescent="0.2">
      <c r="A42" s="477"/>
      <c r="B42" s="477"/>
      <c r="C42" s="477"/>
      <c r="D42" s="477"/>
      <c r="E42" s="477"/>
      <c r="F42" s="477"/>
      <c r="G42" s="477"/>
      <c r="H42" s="477"/>
      <c r="I42" s="477"/>
      <c r="J42" s="477"/>
      <c r="K42" s="477"/>
      <c r="L42" s="477"/>
      <c r="M42" s="477"/>
      <c r="N42" s="477"/>
      <c r="O42" s="477"/>
    </row>
    <row r="43" spans="1:15" x14ac:dyDescent="0.2">
      <c r="A43" s="477"/>
      <c r="B43" s="477"/>
      <c r="C43" s="477"/>
      <c r="D43" s="477"/>
      <c r="E43" s="477"/>
      <c r="F43" s="477"/>
      <c r="G43" s="477"/>
      <c r="H43" s="477"/>
      <c r="I43" s="477"/>
      <c r="J43" s="477"/>
      <c r="K43" s="477"/>
      <c r="L43" s="477"/>
      <c r="M43" s="477"/>
      <c r="N43" s="477"/>
      <c r="O43" s="477"/>
    </row>
    <row r="44" spans="1:15" x14ac:dyDescent="0.2">
      <c r="A44" s="477"/>
      <c r="B44" s="477"/>
      <c r="C44" s="477"/>
      <c r="D44" s="477"/>
      <c r="E44" s="477"/>
      <c r="F44" s="477"/>
      <c r="G44" s="477"/>
      <c r="H44" s="477"/>
      <c r="I44" s="477"/>
      <c r="J44" s="477"/>
      <c r="K44" s="477"/>
      <c r="L44" s="477"/>
      <c r="M44" s="477"/>
      <c r="N44" s="477"/>
      <c r="O44" s="477"/>
    </row>
    <row r="45" spans="1:15" x14ac:dyDescent="0.2">
      <c r="A45" s="477"/>
      <c r="B45" s="477"/>
      <c r="C45" s="477"/>
      <c r="D45" s="477"/>
      <c r="E45" s="477"/>
      <c r="F45" s="477"/>
      <c r="G45" s="477"/>
      <c r="H45" s="477"/>
      <c r="I45" s="477"/>
      <c r="J45" s="477"/>
      <c r="K45" s="477"/>
      <c r="L45" s="477"/>
      <c r="M45" s="477"/>
      <c r="N45" s="477"/>
      <c r="O45" s="477"/>
    </row>
  </sheetData>
  <mergeCells count="8">
    <mergeCell ref="N3:O3"/>
    <mergeCell ref="A1:G1"/>
    <mergeCell ref="D3:E3"/>
    <mergeCell ref="H3:I3"/>
    <mergeCell ref="L3:M3"/>
    <mergeCell ref="J3:K3"/>
    <mergeCell ref="B3:C3"/>
    <mergeCell ref="F3:G3"/>
  </mergeCells>
  <hyperlinks>
    <hyperlink ref="A35" location="Indice!A1" display="&lt; Torna all'indice"/>
  </hyperlinks>
  <pageMargins left="0.7" right="0.7" top="0.75" bottom="0.75" header="0.3" footer="0.3"/>
  <pageSetup paperSize="9"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8"/>
  <dimension ref="A1:P42"/>
  <sheetViews>
    <sheetView showGridLines="0" zoomScaleNormal="100" workbookViewId="0">
      <selection sqref="A1:G1"/>
    </sheetView>
  </sheetViews>
  <sheetFormatPr defaultColWidth="9.140625" defaultRowHeight="12" x14ac:dyDescent="0.2"/>
  <cols>
    <col min="1" max="1" width="30.28515625" style="35" customWidth="1"/>
    <col min="2" max="3" width="9.140625" style="35"/>
    <col min="4" max="5" width="9.140625" style="173"/>
    <col min="6" max="9" width="9.140625" style="35"/>
    <col min="10" max="11" width="9.140625" style="173"/>
    <col min="12" max="16384" width="9.140625" style="35"/>
  </cols>
  <sheetData>
    <row r="1" spans="1:15" x14ac:dyDescent="0.2">
      <c r="A1" s="856" t="s">
        <v>259</v>
      </c>
      <c r="B1" s="856"/>
      <c r="C1" s="856"/>
      <c r="D1" s="856"/>
      <c r="E1" s="856"/>
      <c r="F1" s="856"/>
      <c r="G1" s="856"/>
    </row>
    <row r="3" spans="1:15" x14ac:dyDescent="0.2">
      <c r="A3" s="64"/>
      <c r="B3" s="841">
        <v>2016</v>
      </c>
      <c r="C3" s="841"/>
      <c r="D3" s="392">
        <v>2017</v>
      </c>
      <c r="E3" s="393"/>
      <c r="F3" s="841">
        <v>2018</v>
      </c>
      <c r="G3" s="842"/>
      <c r="H3" s="841">
        <v>2019</v>
      </c>
      <c r="I3" s="842"/>
      <c r="J3" s="841">
        <v>2020</v>
      </c>
      <c r="K3" s="842"/>
      <c r="L3" s="841">
        <v>2021</v>
      </c>
      <c r="M3" s="842"/>
      <c r="N3" s="841">
        <v>2022</v>
      </c>
      <c r="O3" s="842"/>
    </row>
    <row r="4" spans="1:15" x14ac:dyDescent="0.2">
      <c r="A4" s="65"/>
      <c r="B4" s="352" t="s">
        <v>0</v>
      </c>
      <c r="C4" s="352" t="s">
        <v>1</v>
      </c>
      <c r="D4" s="352" t="s">
        <v>0</v>
      </c>
      <c r="E4" s="352" t="s">
        <v>1</v>
      </c>
      <c r="F4" s="352" t="s">
        <v>0</v>
      </c>
      <c r="G4" s="353" t="s">
        <v>1</v>
      </c>
      <c r="H4" s="352" t="s">
        <v>0</v>
      </c>
      <c r="I4" s="353" t="s">
        <v>1</v>
      </c>
      <c r="J4" s="352" t="s">
        <v>0</v>
      </c>
      <c r="K4" s="353" t="s">
        <v>1</v>
      </c>
      <c r="L4" s="352" t="s">
        <v>0</v>
      </c>
      <c r="M4" s="353" t="s">
        <v>1</v>
      </c>
      <c r="N4" s="352" t="s">
        <v>0</v>
      </c>
      <c r="O4" s="353" t="s">
        <v>1</v>
      </c>
    </row>
    <row r="5" spans="1:15" s="173" customFormat="1" x14ac:dyDescent="0.2">
      <c r="A5" s="67"/>
      <c r="B5" s="67"/>
      <c r="C5" s="67"/>
      <c r="D5" s="67"/>
      <c r="E5" s="67"/>
      <c r="F5" s="67"/>
      <c r="G5" s="67"/>
      <c r="H5" s="67"/>
      <c r="I5" s="67"/>
      <c r="J5" s="67"/>
      <c r="K5" s="67"/>
      <c r="L5" s="67"/>
      <c r="M5" s="67"/>
      <c r="N5" s="67"/>
      <c r="O5" s="67"/>
    </row>
    <row r="6" spans="1:15" s="45" customFormat="1" x14ac:dyDescent="0.2">
      <c r="A6" s="45" t="s">
        <v>181</v>
      </c>
      <c r="B6" s="45">
        <v>650</v>
      </c>
      <c r="C6" s="45">
        <v>576</v>
      </c>
      <c r="D6" s="45">
        <v>643</v>
      </c>
      <c r="E6" s="45">
        <v>624</v>
      </c>
      <c r="F6" s="45">
        <v>620</v>
      </c>
      <c r="G6" s="45">
        <v>579</v>
      </c>
      <c r="H6" s="45">
        <v>589</v>
      </c>
      <c r="I6" s="45">
        <v>580</v>
      </c>
      <c r="J6" s="45">
        <v>488</v>
      </c>
      <c r="K6" s="45">
        <v>499</v>
      </c>
      <c r="L6" s="376">
        <v>696</v>
      </c>
      <c r="M6" s="376">
        <v>620</v>
      </c>
      <c r="N6" s="45">
        <v>528</v>
      </c>
      <c r="O6" s="45">
        <v>507</v>
      </c>
    </row>
    <row r="7" spans="1:15" x14ac:dyDescent="0.2">
      <c r="A7" s="68" t="s">
        <v>178</v>
      </c>
      <c r="B7" s="68">
        <v>307</v>
      </c>
      <c r="C7" s="68">
        <v>278</v>
      </c>
      <c r="D7" s="219">
        <v>284</v>
      </c>
      <c r="E7" s="219">
        <v>302</v>
      </c>
      <c r="F7" s="68">
        <v>267</v>
      </c>
      <c r="G7" s="68">
        <v>295</v>
      </c>
      <c r="H7" s="68">
        <v>261</v>
      </c>
      <c r="I7" s="68">
        <v>265</v>
      </c>
      <c r="J7" s="68">
        <v>214</v>
      </c>
      <c r="K7" s="68">
        <v>237</v>
      </c>
      <c r="L7" s="84">
        <v>303</v>
      </c>
      <c r="M7" s="84">
        <v>330</v>
      </c>
      <c r="N7" s="68">
        <v>215</v>
      </c>
      <c r="O7" s="68">
        <v>230</v>
      </c>
    </row>
    <row r="8" spans="1:15" x14ac:dyDescent="0.2">
      <c r="A8" s="68" t="s">
        <v>179</v>
      </c>
      <c r="B8" s="68">
        <v>461</v>
      </c>
      <c r="C8" s="68">
        <v>438</v>
      </c>
      <c r="D8" s="219">
        <v>440</v>
      </c>
      <c r="E8" s="219">
        <v>454</v>
      </c>
      <c r="F8" s="68">
        <v>448</v>
      </c>
      <c r="G8" s="68">
        <v>404</v>
      </c>
      <c r="H8" s="68">
        <v>419</v>
      </c>
      <c r="I8" s="68">
        <v>423</v>
      </c>
      <c r="J8" s="68">
        <v>342</v>
      </c>
      <c r="K8" s="68">
        <v>357</v>
      </c>
      <c r="L8" s="84">
        <v>481</v>
      </c>
      <c r="M8" s="84">
        <v>430</v>
      </c>
      <c r="N8" s="68">
        <v>367</v>
      </c>
      <c r="O8" s="68">
        <v>389</v>
      </c>
    </row>
    <row r="9" spans="1:15" x14ac:dyDescent="0.2">
      <c r="A9" s="68" t="s">
        <v>180</v>
      </c>
      <c r="B9" s="68">
        <v>51</v>
      </c>
      <c r="C9" s="68">
        <v>37</v>
      </c>
      <c r="D9" s="219">
        <v>43</v>
      </c>
      <c r="E9" s="219">
        <v>27</v>
      </c>
      <c r="F9" s="68">
        <v>30</v>
      </c>
      <c r="G9" s="68">
        <v>23</v>
      </c>
      <c r="H9" s="68">
        <v>38</v>
      </c>
      <c r="I9" s="68">
        <v>37</v>
      </c>
      <c r="J9" s="68">
        <v>25</v>
      </c>
      <c r="K9" s="68">
        <v>23</v>
      </c>
      <c r="L9" s="84">
        <v>34</v>
      </c>
      <c r="M9" s="84">
        <v>33</v>
      </c>
      <c r="N9" s="68">
        <v>51</v>
      </c>
      <c r="O9" s="68">
        <v>27</v>
      </c>
    </row>
    <row r="11" spans="1:15" x14ac:dyDescent="0.2">
      <c r="A11" s="35" t="s">
        <v>182</v>
      </c>
    </row>
    <row r="33" spans="1:16" ht="15" x14ac:dyDescent="0.25">
      <c r="A33" s="255" t="s">
        <v>459</v>
      </c>
    </row>
    <row r="36" spans="1:16" x14ac:dyDescent="0.2">
      <c r="A36" s="477"/>
      <c r="B36" s="477"/>
      <c r="C36" s="477"/>
      <c r="D36" s="477"/>
      <c r="E36" s="477"/>
      <c r="F36" s="477"/>
      <c r="G36" s="477"/>
      <c r="H36" s="477"/>
      <c r="I36" s="477"/>
      <c r="J36" s="477"/>
      <c r="K36" s="477"/>
      <c r="L36" s="477"/>
      <c r="M36" s="477"/>
      <c r="N36" s="477"/>
      <c r="O36" s="477"/>
      <c r="P36" s="477"/>
    </row>
    <row r="37" spans="1:16" x14ac:dyDescent="0.2">
      <c r="A37" s="477"/>
      <c r="B37" s="477"/>
      <c r="C37" s="477"/>
      <c r="D37" s="477"/>
      <c r="E37" s="477"/>
      <c r="F37" s="477"/>
      <c r="G37" s="477"/>
      <c r="H37" s="477"/>
      <c r="I37" s="477"/>
      <c r="J37" s="477"/>
      <c r="K37" s="477"/>
      <c r="L37" s="477"/>
      <c r="M37" s="477"/>
      <c r="N37" s="477"/>
      <c r="O37" s="477"/>
      <c r="P37" s="477"/>
    </row>
    <row r="38" spans="1:16" x14ac:dyDescent="0.2">
      <c r="A38" s="477"/>
      <c r="B38" s="477"/>
      <c r="C38" s="477"/>
      <c r="D38" s="477"/>
      <c r="E38" s="477"/>
      <c r="F38" s="477"/>
      <c r="G38" s="477"/>
      <c r="H38" s="477"/>
      <c r="I38" s="477"/>
      <c r="J38" s="477"/>
      <c r="K38" s="477"/>
      <c r="L38" s="477"/>
      <c r="M38" s="477"/>
      <c r="N38" s="477"/>
      <c r="O38" s="477"/>
      <c r="P38" s="477"/>
    </row>
    <row r="39" spans="1:16" x14ac:dyDescent="0.2">
      <c r="A39" s="477"/>
      <c r="B39" s="477"/>
      <c r="C39" s="477"/>
      <c r="D39" s="477"/>
      <c r="E39" s="477"/>
      <c r="F39" s="477"/>
      <c r="G39" s="477"/>
      <c r="H39" s="477"/>
      <c r="I39" s="477"/>
      <c r="J39" s="477"/>
      <c r="K39" s="477"/>
      <c r="L39" s="477"/>
      <c r="M39" s="477"/>
      <c r="N39" s="477"/>
      <c r="O39" s="477"/>
      <c r="P39" s="477"/>
    </row>
    <row r="40" spans="1:16" x14ac:dyDescent="0.2">
      <c r="A40" s="477"/>
      <c r="B40" s="477"/>
      <c r="C40" s="477"/>
      <c r="D40" s="477"/>
      <c r="E40" s="477"/>
      <c r="F40" s="477"/>
      <c r="G40" s="477"/>
      <c r="H40" s="477"/>
      <c r="I40" s="477"/>
      <c r="J40" s="477"/>
      <c r="K40" s="477"/>
      <c r="L40" s="477"/>
      <c r="M40" s="477"/>
      <c r="N40" s="477"/>
      <c r="O40" s="477"/>
      <c r="P40" s="477"/>
    </row>
    <row r="41" spans="1:16" x14ac:dyDescent="0.2">
      <c r="A41" s="477"/>
      <c r="B41" s="477"/>
      <c r="C41" s="477"/>
      <c r="D41" s="477"/>
      <c r="E41" s="477"/>
      <c r="F41" s="477"/>
      <c r="G41" s="477"/>
      <c r="H41" s="477"/>
      <c r="I41" s="477"/>
      <c r="J41" s="477"/>
      <c r="K41" s="477"/>
      <c r="L41" s="477"/>
      <c r="M41" s="477"/>
      <c r="N41" s="477"/>
      <c r="O41" s="477"/>
      <c r="P41" s="477"/>
    </row>
    <row r="42" spans="1:16" x14ac:dyDescent="0.2">
      <c r="A42" s="477"/>
      <c r="B42" s="477"/>
      <c r="C42" s="477"/>
      <c r="D42" s="477"/>
      <c r="E42" s="477"/>
      <c r="F42" s="477"/>
      <c r="G42" s="477"/>
      <c r="H42" s="477"/>
      <c r="I42" s="477"/>
      <c r="J42" s="477"/>
      <c r="K42" s="477"/>
      <c r="L42" s="477"/>
      <c r="M42" s="477"/>
      <c r="N42" s="477"/>
      <c r="O42" s="477"/>
      <c r="P42" s="477"/>
    </row>
  </sheetData>
  <mergeCells count="7">
    <mergeCell ref="N3:O3"/>
    <mergeCell ref="L3:M3"/>
    <mergeCell ref="B3:C3"/>
    <mergeCell ref="F3:G3"/>
    <mergeCell ref="A1:G1"/>
    <mergeCell ref="H3:I3"/>
    <mergeCell ref="J3:K3"/>
  </mergeCells>
  <hyperlinks>
    <hyperlink ref="A33" location="Indice!A1" display="&lt; Torna all'indice"/>
  </hyperlinks>
  <pageMargins left="0.7" right="0.7" top="0.75" bottom="0.75" header="0.3" footer="0.3"/>
  <pageSetup paperSize="9" scale="84"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9"/>
  <dimension ref="A1:E44"/>
  <sheetViews>
    <sheetView showGridLines="0" zoomScaleNormal="100" workbookViewId="0">
      <selection sqref="A1:E1"/>
    </sheetView>
  </sheetViews>
  <sheetFormatPr defaultColWidth="9.140625" defaultRowHeight="12" x14ac:dyDescent="0.2"/>
  <cols>
    <col min="1" max="1" width="9.140625" style="35"/>
    <col min="2" max="5" width="12.5703125" style="35" customWidth="1"/>
    <col min="6" max="16384" width="9.140625" style="35"/>
  </cols>
  <sheetData>
    <row r="1" spans="1:5" x14ac:dyDescent="0.2">
      <c r="A1" s="811" t="s">
        <v>147</v>
      </c>
      <c r="B1" s="811"/>
      <c r="C1" s="811"/>
      <c r="D1" s="811"/>
      <c r="E1" s="811"/>
    </row>
    <row r="3" spans="1:5" s="45" customFormat="1" x14ac:dyDescent="0.2">
      <c r="A3" s="360"/>
      <c r="B3" s="360" t="s">
        <v>41</v>
      </c>
      <c r="C3" s="360" t="s">
        <v>0</v>
      </c>
      <c r="D3" s="360" t="s">
        <v>1</v>
      </c>
      <c r="E3" s="383" t="s">
        <v>151</v>
      </c>
    </row>
    <row r="4" spans="1:5" s="173" customFormat="1" x14ac:dyDescent="0.2">
      <c r="A4" s="70"/>
      <c r="B4" s="172"/>
      <c r="C4" s="172"/>
      <c r="D4" s="172"/>
      <c r="E4" s="70"/>
    </row>
    <row r="6" spans="1:5" x14ac:dyDescent="0.2">
      <c r="A6" s="112">
        <v>2010</v>
      </c>
      <c r="B6" s="113">
        <v>594</v>
      </c>
      <c r="C6" s="114">
        <v>196</v>
      </c>
      <c r="D6" s="114">
        <v>395</v>
      </c>
      <c r="E6" s="114">
        <v>3</v>
      </c>
    </row>
    <row r="7" spans="1:5" x14ac:dyDescent="0.2">
      <c r="A7" s="112">
        <v>2011</v>
      </c>
      <c r="B7" s="113">
        <v>517</v>
      </c>
      <c r="C7" s="114">
        <v>129</v>
      </c>
      <c r="D7" s="114">
        <v>381</v>
      </c>
      <c r="E7" s="114">
        <v>7</v>
      </c>
    </row>
    <row r="8" spans="1:5" x14ac:dyDescent="0.2">
      <c r="A8" s="112">
        <v>2012</v>
      </c>
      <c r="B8" s="113">
        <v>552</v>
      </c>
      <c r="C8" s="115">
        <v>136</v>
      </c>
      <c r="D8" s="115">
        <v>406</v>
      </c>
      <c r="E8" s="115">
        <v>10</v>
      </c>
    </row>
    <row r="9" spans="1:5" x14ac:dyDescent="0.2">
      <c r="A9" s="112">
        <v>2013</v>
      </c>
      <c r="B9" s="113">
        <v>515</v>
      </c>
      <c r="C9" s="115">
        <v>116</v>
      </c>
      <c r="D9" s="115">
        <v>392</v>
      </c>
      <c r="E9" s="115">
        <v>7</v>
      </c>
    </row>
    <row r="10" spans="1:5" x14ac:dyDescent="0.2">
      <c r="A10" s="112">
        <v>2014</v>
      </c>
      <c r="B10" s="113">
        <v>508</v>
      </c>
      <c r="C10" s="115">
        <v>123</v>
      </c>
      <c r="D10" s="115">
        <v>380</v>
      </c>
      <c r="E10" s="115">
        <v>5</v>
      </c>
    </row>
    <row r="11" spans="1:5" x14ac:dyDescent="0.2">
      <c r="A11" s="112">
        <v>2015</v>
      </c>
      <c r="B11" s="113">
        <v>479</v>
      </c>
      <c r="C11" s="115">
        <v>118</v>
      </c>
      <c r="D11" s="115">
        <v>356</v>
      </c>
      <c r="E11" s="115">
        <v>5</v>
      </c>
    </row>
    <row r="12" spans="1:5" x14ac:dyDescent="0.2">
      <c r="A12" s="112">
        <v>2016</v>
      </c>
      <c r="B12" s="113">
        <v>579</v>
      </c>
      <c r="C12" s="115">
        <v>133</v>
      </c>
      <c r="D12" s="115">
        <v>441</v>
      </c>
      <c r="E12" s="115">
        <v>5</v>
      </c>
    </row>
    <row r="13" spans="1:5" x14ac:dyDescent="0.2">
      <c r="A13" s="199">
        <v>2017</v>
      </c>
      <c r="B13" s="200">
        <v>584</v>
      </c>
      <c r="C13" s="201">
        <v>141</v>
      </c>
      <c r="D13" s="201">
        <v>442</v>
      </c>
      <c r="E13" s="201">
        <v>1</v>
      </c>
    </row>
    <row r="14" spans="1:5" s="173" customFormat="1" x14ac:dyDescent="0.2">
      <c r="A14" s="214">
        <v>2018</v>
      </c>
      <c r="B14" s="215">
        <v>602</v>
      </c>
      <c r="C14" s="216">
        <v>147</v>
      </c>
      <c r="D14" s="216">
        <v>448</v>
      </c>
      <c r="E14" s="216">
        <v>7</v>
      </c>
    </row>
    <row r="15" spans="1:5" s="173" customFormat="1" x14ac:dyDescent="0.2">
      <c r="A15" s="300">
        <v>2019</v>
      </c>
      <c r="B15" s="301">
        <v>598</v>
      </c>
      <c r="C15" s="302">
        <v>144</v>
      </c>
      <c r="D15" s="302">
        <v>443</v>
      </c>
      <c r="E15" s="302">
        <v>11</v>
      </c>
    </row>
    <row r="16" spans="1:5" s="173" customFormat="1" x14ac:dyDescent="0.2">
      <c r="A16" s="442">
        <v>2020</v>
      </c>
      <c r="B16" s="443">
        <v>586</v>
      </c>
      <c r="C16" s="444">
        <v>104</v>
      </c>
      <c r="D16" s="444">
        <v>463</v>
      </c>
      <c r="E16" s="444">
        <v>19</v>
      </c>
    </row>
    <row r="17" spans="1:5" s="477" customFormat="1" x14ac:dyDescent="0.2">
      <c r="A17" s="532">
        <v>2021</v>
      </c>
      <c r="B17" s="533">
        <v>564</v>
      </c>
      <c r="C17" s="534">
        <v>107</v>
      </c>
      <c r="D17" s="534">
        <v>430</v>
      </c>
      <c r="E17" s="534">
        <v>27</v>
      </c>
    </row>
    <row r="18" spans="1:5" s="477" customFormat="1" x14ac:dyDescent="0.2">
      <c r="A18" s="680">
        <v>2022</v>
      </c>
      <c r="B18" s="681">
        <v>552</v>
      </c>
      <c r="C18" s="682">
        <v>85</v>
      </c>
      <c r="D18" s="682">
        <v>441</v>
      </c>
      <c r="E18" s="682">
        <v>26</v>
      </c>
    </row>
    <row r="20" spans="1:5" x14ac:dyDescent="0.2">
      <c r="A20" s="35" t="s">
        <v>152</v>
      </c>
    </row>
    <row r="44" spans="1:1" ht="15" x14ac:dyDescent="0.25">
      <c r="A44" s="255" t="s">
        <v>459</v>
      </c>
    </row>
  </sheetData>
  <mergeCells count="1">
    <mergeCell ref="A1:E1"/>
  </mergeCells>
  <hyperlinks>
    <hyperlink ref="A44" location="Indice!A1" display="&lt; Torna all'indice"/>
  </hyperlink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C29"/>
  <sheetViews>
    <sheetView showGridLines="0" zoomScaleNormal="100" workbookViewId="0"/>
  </sheetViews>
  <sheetFormatPr defaultRowHeight="15" x14ac:dyDescent="0.25"/>
  <cols>
    <col min="1" max="1" width="74.42578125" customWidth="1"/>
  </cols>
  <sheetData>
    <row r="1" spans="1:3" x14ac:dyDescent="0.25">
      <c r="A1" s="166" t="s">
        <v>335</v>
      </c>
    </row>
    <row r="3" spans="1:3" x14ac:dyDescent="0.25">
      <c r="A3" s="229"/>
      <c r="B3" s="344" t="s">
        <v>0</v>
      </c>
      <c r="C3" s="345" t="s">
        <v>1</v>
      </c>
    </row>
    <row r="5" spans="1:3" x14ac:dyDescent="0.25">
      <c r="A5" s="231" t="s">
        <v>514</v>
      </c>
      <c r="B5" s="233">
        <v>79.839097558035945</v>
      </c>
      <c r="C5" s="233">
        <v>75.740112463037619</v>
      </c>
    </row>
    <row r="6" spans="1:3" x14ac:dyDescent="0.25">
      <c r="A6" s="231" t="s">
        <v>515</v>
      </c>
      <c r="B6" s="233">
        <v>24.060506460369709</v>
      </c>
      <c r="C6" s="233">
        <v>29.88761419623399</v>
      </c>
    </row>
    <row r="8" spans="1:3" x14ac:dyDescent="0.25">
      <c r="A8" t="s">
        <v>336</v>
      </c>
    </row>
    <row r="29" spans="1:1" x14ac:dyDescent="0.25">
      <c r="A29" s="255" t="s">
        <v>459</v>
      </c>
    </row>
  </sheetData>
  <hyperlinks>
    <hyperlink ref="A29" location="Indice!A1" display="&lt; Torna all'indice"/>
  </hyperlinks>
  <pageMargins left="0.7" right="0.7" top="0.75" bottom="0.75" header="0.3" footer="0.3"/>
  <pageSetup paperSize="9" scale="75" orientation="portrait" horizontalDpi="300" verticalDpi="3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0"/>
  <sheetViews>
    <sheetView showGridLines="0" zoomScaleNormal="100" workbookViewId="0">
      <pane xSplit="1" ySplit="6" topLeftCell="R7" activePane="bottomRight" state="frozen"/>
      <selection pane="topRight"/>
      <selection pane="bottomLeft"/>
      <selection pane="bottomRight" sqref="A1:M1"/>
    </sheetView>
  </sheetViews>
  <sheetFormatPr defaultColWidth="9.140625" defaultRowHeight="14.25" x14ac:dyDescent="0.2"/>
  <cols>
    <col min="1" max="1" width="58.5703125" style="41" customWidth="1"/>
    <col min="2" max="5" width="10.140625" style="41" customWidth="1"/>
    <col min="6" max="9" width="9.85546875" style="41" customWidth="1"/>
    <col min="10" max="16384" width="9.140625" style="34"/>
  </cols>
  <sheetData>
    <row r="1" spans="1:37" ht="23.25" x14ac:dyDescent="0.2">
      <c r="A1" s="876" t="s">
        <v>64</v>
      </c>
      <c r="B1" s="876"/>
      <c r="C1" s="876"/>
      <c r="D1" s="876"/>
      <c r="E1" s="876"/>
      <c r="F1" s="876"/>
      <c r="G1" s="876"/>
      <c r="H1" s="876"/>
      <c r="I1" s="876"/>
      <c r="J1" s="876"/>
      <c r="K1" s="876"/>
      <c r="L1" s="876"/>
      <c r="M1" s="876"/>
      <c r="N1" s="116"/>
      <c r="O1" s="116"/>
    </row>
    <row r="3" spans="1:37" x14ac:dyDescent="0.2">
      <c r="A3" s="563"/>
      <c r="B3" s="875">
        <v>2015</v>
      </c>
      <c r="C3" s="875"/>
      <c r="D3" s="875"/>
      <c r="E3" s="875"/>
      <c r="F3" s="875">
        <v>2016</v>
      </c>
      <c r="G3" s="875"/>
      <c r="H3" s="875"/>
      <c r="I3" s="875"/>
      <c r="J3" s="858">
        <v>2017</v>
      </c>
      <c r="K3" s="858"/>
      <c r="L3" s="858"/>
      <c r="M3" s="859"/>
      <c r="N3" s="858">
        <v>2018</v>
      </c>
      <c r="O3" s="858"/>
      <c r="P3" s="858"/>
      <c r="Q3" s="859"/>
      <c r="R3" s="858">
        <v>2019</v>
      </c>
      <c r="S3" s="858"/>
      <c r="T3" s="858"/>
      <c r="U3" s="859"/>
      <c r="V3" s="858">
        <v>2020</v>
      </c>
      <c r="W3" s="858"/>
      <c r="X3" s="858"/>
      <c r="Y3" s="859"/>
      <c r="Z3" s="858">
        <v>2021</v>
      </c>
      <c r="AA3" s="858"/>
      <c r="AB3" s="858"/>
      <c r="AC3" s="859"/>
      <c r="AD3" s="858">
        <v>2022</v>
      </c>
      <c r="AE3" s="858"/>
      <c r="AF3" s="858"/>
      <c r="AG3" s="859"/>
      <c r="AH3" s="858">
        <v>2023</v>
      </c>
      <c r="AI3" s="858"/>
      <c r="AJ3" s="858"/>
      <c r="AK3" s="859"/>
    </row>
    <row r="4" spans="1:37" s="117" customFormat="1" x14ac:dyDescent="0.2">
      <c r="A4" s="118"/>
      <c r="B4" s="860" t="s">
        <v>2</v>
      </c>
      <c r="C4" s="860"/>
      <c r="D4" s="860" t="s">
        <v>3</v>
      </c>
      <c r="E4" s="860"/>
      <c r="F4" s="860" t="s">
        <v>2</v>
      </c>
      <c r="G4" s="860"/>
      <c r="H4" s="860" t="s">
        <v>3</v>
      </c>
      <c r="I4" s="860"/>
      <c r="J4" s="860" t="s">
        <v>2</v>
      </c>
      <c r="K4" s="860"/>
      <c r="L4" s="860" t="s">
        <v>3</v>
      </c>
      <c r="M4" s="861"/>
      <c r="N4" s="860" t="s">
        <v>2</v>
      </c>
      <c r="O4" s="860"/>
      <c r="P4" s="860" t="s">
        <v>3</v>
      </c>
      <c r="Q4" s="861"/>
      <c r="R4" s="860" t="s">
        <v>2</v>
      </c>
      <c r="S4" s="860"/>
      <c r="T4" s="860" t="s">
        <v>3</v>
      </c>
      <c r="U4" s="861"/>
      <c r="V4" s="860" t="s">
        <v>2</v>
      </c>
      <c r="W4" s="860"/>
      <c r="X4" s="860" t="s">
        <v>3</v>
      </c>
      <c r="Y4" s="861"/>
      <c r="Z4" s="860" t="s">
        <v>2</v>
      </c>
      <c r="AA4" s="860"/>
      <c r="AB4" s="860" t="s">
        <v>3</v>
      </c>
      <c r="AC4" s="861"/>
      <c r="AD4" s="860" t="s">
        <v>2</v>
      </c>
      <c r="AE4" s="860"/>
      <c r="AF4" s="860" t="s">
        <v>3</v>
      </c>
      <c r="AG4" s="861"/>
      <c r="AH4" s="860" t="s">
        <v>2</v>
      </c>
      <c r="AI4" s="860"/>
      <c r="AJ4" s="860" t="s">
        <v>3</v>
      </c>
      <c r="AK4" s="861"/>
    </row>
    <row r="5" spans="1:37" x14ac:dyDescent="0.2">
      <c r="A5" s="119"/>
      <c r="B5" s="394" t="s">
        <v>0</v>
      </c>
      <c r="C5" s="394" t="s">
        <v>1</v>
      </c>
      <c r="D5" s="394" t="s">
        <v>0</v>
      </c>
      <c r="E5" s="394" t="s">
        <v>1</v>
      </c>
      <c r="F5" s="394" t="s">
        <v>0</v>
      </c>
      <c r="G5" s="394" t="s">
        <v>1</v>
      </c>
      <c r="H5" s="394" t="s">
        <v>0</v>
      </c>
      <c r="I5" s="394" t="s">
        <v>1</v>
      </c>
      <c r="J5" s="394" t="s">
        <v>0</v>
      </c>
      <c r="K5" s="394" t="s">
        <v>1</v>
      </c>
      <c r="L5" s="394" t="s">
        <v>0</v>
      </c>
      <c r="M5" s="395" t="s">
        <v>1</v>
      </c>
      <c r="N5" s="394" t="s">
        <v>0</v>
      </c>
      <c r="O5" s="394" t="s">
        <v>1</v>
      </c>
      <c r="P5" s="394" t="s">
        <v>0</v>
      </c>
      <c r="Q5" s="395" t="s">
        <v>1</v>
      </c>
      <c r="R5" s="394" t="s">
        <v>0</v>
      </c>
      <c r="S5" s="394" t="s">
        <v>1</v>
      </c>
      <c r="T5" s="394" t="s">
        <v>0</v>
      </c>
      <c r="U5" s="395" t="s">
        <v>1</v>
      </c>
      <c r="V5" s="394" t="s">
        <v>0</v>
      </c>
      <c r="W5" s="394" t="s">
        <v>1</v>
      </c>
      <c r="X5" s="394" t="s">
        <v>0</v>
      </c>
      <c r="Y5" s="204" t="s">
        <v>1</v>
      </c>
      <c r="Z5" s="394" t="s">
        <v>0</v>
      </c>
      <c r="AA5" s="394" t="s">
        <v>1</v>
      </c>
      <c r="AB5" s="394" t="s">
        <v>0</v>
      </c>
      <c r="AC5" s="204" t="s">
        <v>1</v>
      </c>
      <c r="AD5" s="394" t="s">
        <v>0</v>
      </c>
      <c r="AE5" s="394" t="s">
        <v>1</v>
      </c>
      <c r="AF5" s="394" t="s">
        <v>0</v>
      </c>
      <c r="AG5" s="204" t="s">
        <v>1</v>
      </c>
      <c r="AH5" s="394" t="s">
        <v>0</v>
      </c>
      <c r="AI5" s="394" t="s">
        <v>1</v>
      </c>
      <c r="AJ5" s="394" t="s">
        <v>0</v>
      </c>
      <c r="AK5" s="204" t="s">
        <v>1</v>
      </c>
    </row>
    <row r="6" spans="1:37" ht="15" thickBot="1" x14ac:dyDescent="0.25">
      <c r="A6" s="120"/>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ht="15" thickTop="1" x14ac:dyDescent="0.2">
      <c r="A7" s="122" t="s">
        <v>81</v>
      </c>
      <c r="B7" s="122"/>
      <c r="C7" s="122"/>
      <c r="D7" s="122"/>
      <c r="E7" s="122"/>
      <c r="F7" s="122"/>
      <c r="G7" s="122"/>
      <c r="H7" s="122"/>
      <c r="I7" s="122"/>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row>
    <row r="8" spans="1:37" x14ac:dyDescent="0.2">
      <c r="A8" s="564" t="s">
        <v>76</v>
      </c>
      <c r="B8" s="565">
        <v>80.818161265783544</v>
      </c>
      <c r="C8" s="565">
        <v>84.979476146688896</v>
      </c>
      <c r="D8" s="565">
        <v>81.461977491193096</v>
      </c>
      <c r="E8" s="565">
        <v>85.889541187983525</v>
      </c>
      <c r="F8" s="565">
        <v>81.095346789376109</v>
      </c>
      <c r="G8" s="565">
        <v>85.022263011975795</v>
      </c>
      <c r="H8" s="565">
        <v>81.83822808780856</v>
      </c>
      <c r="I8" s="565">
        <v>85.831340804517083</v>
      </c>
      <c r="J8" s="530">
        <v>81.400000000000006</v>
      </c>
      <c r="K8" s="530">
        <v>85.3</v>
      </c>
      <c r="L8" s="530">
        <v>82.1</v>
      </c>
      <c r="M8" s="530">
        <v>86.3</v>
      </c>
      <c r="N8" s="566">
        <v>81.510535898867715</v>
      </c>
      <c r="O8" s="566">
        <v>85.356032798365447</v>
      </c>
      <c r="P8" s="566">
        <v>82.210617558506243</v>
      </c>
      <c r="Q8" s="566">
        <v>86.411070578405642</v>
      </c>
      <c r="R8" s="566">
        <v>81.8</v>
      </c>
      <c r="S8" s="566">
        <v>85.5</v>
      </c>
      <c r="T8" s="566">
        <v>82.683550183082957</v>
      </c>
      <c r="U8" s="566">
        <v>86.519073051248881</v>
      </c>
      <c r="V8" s="566">
        <v>81.41977285411285</v>
      </c>
      <c r="W8" s="566">
        <v>85.30024374460821</v>
      </c>
      <c r="X8" s="566">
        <v>81.485386221573251</v>
      </c>
      <c r="Y8" s="566">
        <v>85.84020274553616</v>
      </c>
      <c r="Z8" s="567">
        <v>81.269460789885557</v>
      </c>
      <c r="AA8" s="567">
        <v>85.300285000109639</v>
      </c>
      <c r="AB8" s="567">
        <v>81.443974433395482</v>
      </c>
      <c r="AC8" s="567">
        <v>85.95938744846606</v>
      </c>
      <c r="AD8" s="567">
        <v>81.60776203387104</v>
      </c>
      <c r="AE8" s="567">
        <v>85.467699551523665</v>
      </c>
      <c r="AF8" s="567">
        <v>82.33664671678757</v>
      </c>
      <c r="AG8" s="567">
        <v>86.633312530816667</v>
      </c>
      <c r="AH8" s="567"/>
      <c r="AI8" s="567"/>
      <c r="AJ8" s="567"/>
      <c r="AK8" s="567"/>
    </row>
    <row r="9" spans="1:37" x14ac:dyDescent="0.2">
      <c r="A9" s="568" t="s">
        <v>77</v>
      </c>
      <c r="B9" s="568"/>
      <c r="C9" s="568"/>
      <c r="D9" s="568"/>
      <c r="E9" s="568"/>
      <c r="F9" s="568"/>
      <c r="G9" s="568"/>
      <c r="H9" s="568"/>
      <c r="I9" s="568"/>
      <c r="J9" s="569"/>
      <c r="K9" s="569"/>
      <c r="L9" s="569"/>
      <c r="M9" s="569"/>
      <c r="N9" s="569"/>
      <c r="O9" s="569"/>
      <c r="P9" s="569"/>
      <c r="Q9" s="569"/>
      <c r="R9" s="569"/>
      <c r="S9" s="569"/>
      <c r="T9" s="569"/>
      <c r="U9" s="569"/>
      <c r="V9" s="569"/>
      <c r="W9" s="569"/>
      <c r="X9" s="569"/>
      <c r="Y9" s="569"/>
      <c r="Z9" s="569"/>
      <c r="AA9" s="569"/>
      <c r="AB9" s="569"/>
      <c r="AC9" s="569"/>
      <c r="AD9" s="675"/>
      <c r="AE9" s="675"/>
      <c r="AF9" s="675"/>
      <c r="AG9" s="675"/>
      <c r="AH9" s="675"/>
      <c r="AI9" s="675"/>
      <c r="AJ9" s="675"/>
      <c r="AK9" s="675"/>
    </row>
    <row r="10" spans="1:37" x14ac:dyDescent="0.2">
      <c r="A10" s="44" t="s">
        <v>65</v>
      </c>
      <c r="B10" s="44"/>
      <c r="C10" s="44"/>
      <c r="D10" s="44"/>
      <c r="E10" s="44"/>
      <c r="F10" s="44"/>
      <c r="G10" s="44"/>
      <c r="H10" s="44"/>
      <c r="I10" s="44"/>
      <c r="J10" s="477"/>
      <c r="K10" s="477"/>
      <c r="L10" s="477"/>
      <c r="M10" s="477"/>
      <c r="N10" s="477"/>
      <c r="O10" s="477"/>
      <c r="P10" s="477"/>
      <c r="Q10" s="477"/>
      <c r="R10" s="477"/>
      <c r="S10" s="477"/>
      <c r="T10" s="477"/>
      <c r="U10" s="477"/>
      <c r="V10" s="477"/>
      <c r="W10" s="477"/>
      <c r="X10" s="477"/>
      <c r="Y10" s="477"/>
      <c r="Z10" s="477"/>
      <c r="AA10" s="477"/>
      <c r="AB10" s="477"/>
      <c r="AC10" s="477"/>
      <c r="AD10" s="42"/>
      <c r="AE10" s="42"/>
      <c r="AF10" s="42"/>
      <c r="AG10" s="42"/>
      <c r="AH10" s="42"/>
      <c r="AI10" s="42"/>
      <c r="AJ10" s="42"/>
      <c r="AK10" s="42"/>
    </row>
    <row r="11" spans="1:37" x14ac:dyDescent="0.2">
      <c r="A11" s="124" t="s">
        <v>78</v>
      </c>
      <c r="B11" s="125">
        <v>14.108342977259703</v>
      </c>
      <c r="C11" s="125">
        <v>14.891774475924372</v>
      </c>
      <c r="D11" s="125">
        <v>13.766172979834328</v>
      </c>
      <c r="E11" s="125">
        <v>13.222030190399156</v>
      </c>
      <c r="F11" s="125">
        <v>14.059027373558441</v>
      </c>
      <c r="G11" s="125">
        <v>14.639261317089455</v>
      </c>
      <c r="H11" s="125">
        <v>12.309232963578925</v>
      </c>
      <c r="I11" s="125">
        <v>12.763742792598961</v>
      </c>
      <c r="J11" s="126">
        <v>13.675117293870329</v>
      </c>
      <c r="K11" s="126">
        <v>14.133772321859828</v>
      </c>
      <c r="L11" s="126">
        <v>12.570945088314996</v>
      </c>
      <c r="M11" s="142">
        <v>13.523844666644047</v>
      </c>
      <c r="N11" s="142">
        <v>12.822993992276318</v>
      </c>
      <c r="O11" s="142">
        <v>13.344114556846186</v>
      </c>
      <c r="P11" s="142">
        <v>11.801226959658381</v>
      </c>
      <c r="Q11" s="142">
        <v>13.178090363274547</v>
      </c>
      <c r="R11" s="310">
        <v>12.295352635820677</v>
      </c>
      <c r="S11" s="310">
        <v>12.872874578546586</v>
      </c>
      <c r="T11" s="310">
        <v>10.965370205256802</v>
      </c>
      <c r="U11" s="310">
        <v>11.980876227570949</v>
      </c>
      <c r="V11" s="142">
        <v>12.045848902384511</v>
      </c>
      <c r="W11" s="142">
        <v>12.330704336390882</v>
      </c>
      <c r="X11" s="142">
        <v>10.777922464907283</v>
      </c>
      <c r="Y11" s="142">
        <v>11.066224455104686</v>
      </c>
      <c r="Z11" s="142">
        <v>11.864260544333838</v>
      </c>
      <c r="AA11" s="142">
        <v>10.254754230042414</v>
      </c>
      <c r="AB11" s="142">
        <v>11.161524500907442</v>
      </c>
      <c r="AC11" s="142">
        <v>9.5754290876242099</v>
      </c>
      <c r="AD11" s="142">
        <v>11.168307931055413</v>
      </c>
      <c r="AE11" s="142">
        <v>11.157067869164472</v>
      </c>
      <c r="AF11" s="142">
        <v>10.846514861811229</v>
      </c>
      <c r="AG11" s="142">
        <v>9.7551274083281534</v>
      </c>
      <c r="AH11" s="142"/>
      <c r="AI11" s="142"/>
      <c r="AJ11" s="142"/>
      <c r="AK11" s="142"/>
    </row>
    <row r="12" spans="1:37" x14ac:dyDescent="0.2">
      <c r="A12" s="127" t="s">
        <v>79</v>
      </c>
      <c r="B12" s="128">
        <v>41.544697684586779</v>
      </c>
      <c r="C12" s="128">
        <v>43.592593092604162</v>
      </c>
      <c r="D12" s="128">
        <v>41.657261928873481</v>
      </c>
      <c r="E12" s="128">
        <v>42.942237315442497</v>
      </c>
      <c r="F12" s="128">
        <v>40.100164916400381</v>
      </c>
      <c r="G12" s="128">
        <v>42.647626124306129</v>
      </c>
      <c r="H12" s="128">
        <v>41.168795598092224</v>
      </c>
      <c r="I12" s="128">
        <v>41.424129401185667</v>
      </c>
      <c r="J12" s="38">
        <v>40.405727859421724</v>
      </c>
      <c r="K12" s="38">
        <v>41.451860013069727</v>
      </c>
      <c r="L12" s="38">
        <v>40.010428550663121</v>
      </c>
      <c r="M12" s="144">
        <v>38.188206884681165</v>
      </c>
      <c r="N12" s="144">
        <v>41.503290492849565</v>
      </c>
      <c r="O12" s="144">
        <v>42.078408987046515</v>
      </c>
      <c r="P12" s="144">
        <v>41.034104071043927</v>
      </c>
      <c r="Q12" s="144">
        <v>37.929324271493158</v>
      </c>
      <c r="R12" s="311">
        <v>41.245217719226993</v>
      </c>
      <c r="S12" s="311">
        <v>40.98987729156967</v>
      </c>
      <c r="T12" s="311">
        <v>43.482505861388908</v>
      </c>
      <c r="U12" s="311">
        <v>39.367213429134857</v>
      </c>
      <c r="V12" s="144">
        <v>39.452737592898337</v>
      </c>
      <c r="W12" s="144">
        <v>38.778313923279093</v>
      </c>
      <c r="X12" s="144">
        <v>45.080508590723291</v>
      </c>
      <c r="Y12" s="144">
        <v>40.824292243622928</v>
      </c>
      <c r="Z12" s="144">
        <v>42.683360025364514</v>
      </c>
      <c r="AA12" s="144">
        <v>42.710491962143351</v>
      </c>
      <c r="AB12" s="144">
        <v>41.833030852994554</v>
      </c>
      <c r="AC12" s="144">
        <v>42.592592592592595</v>
      </c>
      <c r="AD12" s="144">
        <v>39.072181183777325</v>
      </c>
      <c r="AE12" s="144">
        <v>37.417572070845146</v>
      </c>
      <c r="AF12" s="144">
        <v>44.180675920637682</v>
      </c>
      <c r="AG12" s="144">
        <v>40.355500310752021</v>
      </c>
      <c r="AH12" s="144"/>
      <c r="AI12" s="144"/>
      <c r="AJ12" s="144"/>
      <c r="AK12" s="144"/>
    </row>
    <row r="13" spans="1:37" x14ac:dyDescent="0.2">
      <c r="A13" s="129" t="s">
        <v>46</v>
      </c>
      <c r="B13" s="130">
        <v>44.346959338153518</v>
      </c>
      <c r="C13" s="130">
        <v>41.515632431471467</v>
      </c>
      <c r="D13" s="130">
        <v>44.576565091292188</v>
      </c>
      <c r="E13" s="130">
        <v>43.835732494158357</v>
      </c>
      <c r="F13" s="130">
        <v>45.840807710041169</v>
      </c>
      <c r="G13" s="130">
        <v>42.713112558604408</v>
      </c>
      <c r="H13" s="130">
        <v>46.521971438328855</v>
      </c>
      <c r="I13" s="130">
        <v>45.812127806215379</v>
      </c>
      <c r="J13" s="48">
        <v>45.91915484670794</v>
      </c>
      <c r="K13" s="48">
        <v>44.414367665070458</v>
      </c>
      <c r="L13" s="48">
        <v>47.418626361021701</v>
      </c>
      <c r="M13" s="146">
        <v>48.287948448674541</v>
      </c>
      <c r="N13" s="146">
        <v>45.673715514874395</v>
      </c>
      <c r="O13" s="146">
        <v>44.577476456108293</v>
      </c>
      <c r="P13" s="146">
        <v>47.164668969297729</v>
      </c>
      <c r="Q13" s="146">
        <v>48.892585365232314</v>
      </c>
      <c r="R13" s="312">
        <v>46.459429644952024</v>
      </c>
      <c r="S13" s="312">
        <v>46.137248129883822</v>
      </c>
      <c r="T13" s="312">
        <v>45.552123933354153</v>
      </c>
      <c r="U13" s="312">
        <v>48.651910343294276</v>
      </c>
      <c r="V13" s="146">
        <v>48.501413504717348</v>
      </c>
      <c r="W13" s="146">
        <v>48.890981740329082</v>
      </c>
      <c r="X13" s="146">
        <v>44.141568944369475</v>
      </c>
      <c r="Y13" s="146">
        <v>48.109483301272405</v>
      </c>
      <c r="Z13" s="146">
        <v>45.452379430301868</v>
      </c>
      <c r="AA13" s="146">
        <v>47.034753807814489</v>
      </c>
      <c r="AB13" s="146">
        <v>47.005444646098006</v>
      </c>
      <c r="AC13" s="146">
        <v>47.831978319783197</v>
      </c>
      <c r="AD13" s="146">
        <v>49.759428862958934</v>
      </c>
      <c r="AE13" s="146">
        <v>51.425360059990389</v>
      </c>
      <c r="AF13" s="146">
        <v>44.972809217551088</v>
      </c>
      <c r="AG13" s="146">
        <v>49.889372280919822</v>
      </c>
      <c r="AH13" s="146"/>
      <c r="AI13" s="146"/>
      <c r="AJ13" s="146"/>
      <c r="AK13" s="146"/>
    </row>
    <row r="14" spans="1:37" x14ac:dyDescent="0.2">
      <c r="A14" s="122" t="s">
        <v>67</v>
      </c>
      <c r="B14" s="122"/>
      <c r="C14" s="122"/>
      <c r="D14" s="122"/>
      <c r="E14" s="122"/>
      <c r="F14" s="122"/>
      <c r="G14" s="122"/>
      <c r="H14" s="122"/>
      <c r="I14" s="122"/>
      <c r="J14" s="123"/>
      <c r="K14" s="123"/>
      <c r="L14" s="123"/>
      <c r="M14" s="123"/>
      <c r="N14" s="123"/>
      <c r="O14" s="123"/>
      <c r="P14" s="123"/>
      <c r="Q14" s="123"/>
      <c r="R14" s="288"/>
      <c r="S14" s="288"/>
      <c r="T14" s="288"/>
      <c r="U14" s="288"/>
      <c r="V14" s="123"/>
      <c r="W14" s="123"/>
      <c r="X14" s="123"/>
      <c r="Y14" s="123"/>
      <c r="Z14" s="123"/>
      <c r="AA14" s="123"/>
      <c r="AB14" s="123"/>
      <c r="AC14" s="123"/>
      <c r="AD14" s="123"/>
      <c r="AE14" s="123"/>
      <c r="AF14" s="123"/>
      <c r="AG14" s="123"/>
      <c r="AH14" s="123"/>
      <c r="AI14" s="123"/>
      <c r="AJ14" s="123"/>
      <c r="AK14" s="123"/>
    </row>
    <row r="15" spans="1:37" x14ac:dyDescent="0.2">
      <c r="A15" s="564" t="s">
        <v>395</v>
      </c>
      <c r="B15" s="565">
        <v>95.01913720698343</v>
      </c>
      <c r="C15" s="565">
        <v>84.086716232167547</v>
      </c>
      <c r="D15" s="565">
        <v>92.328286478778864</v>
      </c>
      <c r="E15" s="565">
        <v>76.05571111180916</v>
      </c>
      <c r="F15" s="565">
        <v>94.869695325515508</v>
      </c>
      <c r="G15" s="565">
        <v>84.010445891158568</v>
      </c>
      <c r="H15" s="565">
        <v>92.553370357320304</v>
      </c>
      <c r="I15" s="565">
        <v>76.674873001061457</v>
      </c>
      <c r="J15" s="566">
        <v>94.565932443767124</v>
      </c>
      <c r="K15" s="566">
        <v>84.771831041311188</v>
      </c>
      <c r="L15" s="566">
        <v>92.130430323938313</v>
      </c>
      <c r="M15" s="566">
        <v>78.086903318198779</v>
      </c>
      <c r="N15" s="567">
        <v>93.313678202411452</v>
      </c>
      <c r="O15" s="567">
        <v>82.927549825044096</v>
      </c>
      <c r="P15" s="567">
        <v>91.320134247906864</v>
      </c>
      <c r="Q15" s="567">
        <v>75.944718953135109</v>
      </c>
      <c r="R15" s="570">
        <v>93.73509775881665</v>
      </c>
      <c r="S15" s="570">
        <v>83.694660573063629</v>
      </c>
      <c r="T15" s="570">
        <v>90.193831233701573</v>
      </c>
      <c r="U15" s="570">
        <v>77.790889320692244</v>
      </c>
      <c r="V15" s="566">
        <v>93.359689290113195</v>
      </c>
      <c r="W15" s="566">
        <v>83.736823841624442</v>
      </c>
      <c r="X15" s="566">
        <v>90.233154021649071</v>
      </c>
      <c r="Y15" s="566">
        <v>77.901885619872829</v>
      </c>
      <c r="Z15" s="567">
        <v>93.436220191266898</v>
      </c>
      <c r="AA15" s="567">
        <v>84.387644458049223</v>
      </c>
      <c r="AB15" s="567">
        <v>90.229383397965165</v>
      </c>
      <c r="AC15" s="567">
        <v>78.296340056826182</v>
      </c>
      <c r="AD15" s="567">
        <v>93.521071256700239</v>
      </c>
      <c r="AE15" s="567">
        <v>84.998214854134218</v>
      </c>
      <c r="AF15" s="567">
        <v>91.236213967423197</v>
      </c>
      <c r="AG15" s="567">
        <v>77.537707359022761</v>
      </c>
      <c r="AH15" s="567"/>
      <c r="AI15" s="567"/>
      <c r="AJ15" s="567"/>
      <c r="AK15" s="567"/>
    </row>
    <row r="16" spans="1:37" x14ac:dyDescent="0.2">
      <c r="A16" s="564" t="s">
        <v>396</v>
      </c>
      <c r="B16" s="565">
        <v>4.7035551453326203</v>
      </c>
      <c r="C16" s="565">
        <v>4.9124683378556098</v>
      </c>
      <c r="D16" s="565">
        <v>6.3667875273321997</v>
      </c>
      <c r="E16" s="565">
        <v>7.5422690554804603</v>
      </c>
      <c r="F16" s="565">
        <v>4.8406762672505703</v>
      </c>
      <c r="G16" s="565">
        <v>5.0063161339913798</v>
      </c>
      <c r="H16" s="565">
        <v>6.5477441812450401</v>
      </c>
      <c r="I16" s="565">
        <v>7.2914522063152596</v>
      </c>
      <c r="J16" s="566">
        <v>4.5696083617824099</v>
      </c>
      <c r="K16" s="566">
        <v>5.0580667317505696</v>
      </c>
      <c r="L16" s="566">
        <v>5.3082222029889401</v>
      </c>
      <c r="M16" s="566">
        <v>6.8349405523323998</v>
      </c>
      <c r="N16" s="566">
        <v>4.3669771407315396</v>
      </c>
      <c r="O16" s="566">
        <v>5.1089894079834401</v>
      </c>
      <c r="P16" s="566">
        <v>5.9625096629785403</v>
      </c>
      <c r="Q16" s="566">
        <v>7.4016831225777899</v>
      </c>
      <c r="R16" s="566">
        <v>4.1143749853466698</v>
      </c>
      <c r="S16" s="566">
        <v>4.71105996743196</v>
      </c>
      <c r="T16" s="566">
        <v>6.0898927681458099</v>
      </c>
      <c r="U16" s="566">
        <v>7.7320023436659397</v>
      </c>
      <c r="V16" s="566">
        <v>4.65598368396694</v>
      </c>
      <c r="W16" s="566">
        <v>4.9994713815608103</v>
      </c>
      <c r="X16" s="566">
        <v>5.8713756782676096</v>
      </c>
      <c r="Y16" s="566">
        <v>7.3267238121493801</v>
      </c>
      <c r="Z16" s="567">
        <v>4.9050665333404346</v>
      </c>
      <c r="AA16" s="567">
        <v>5.3135626079396445</v>
      </c>
      <c r="AB16" s="567">
        <v>6.8996911170596933</v>
      </c>
      <c r="AC16" s="567">
        <v>8.8952877424943431</v>
      </c>
      <c r="AD16" s="567">
        <v>4.0622973333841985</v>
      </c>
      <c r="AE16" s="567">
        <v>4.5699588915169409</v>
      </c>
      <c r="AF16" s="567">
        <v>5.5925039788357553</v>
      </c>
      <c r="AG16" s="567">
        <v>7.5897893653686417</v>
      </c>
      <c r="AH16" s="567">
        <v>3.8606196750747861</v>
      </c>
      <c r="AI16" s="567">
        <v>4.2648360575581838</v>
      </c>
      <c r="AJ16" s="567">
        <v>5.38583460235572</v>
      </c>
      <c r="AK16" s="567">
        <v>7.355635895404121</v>
      </c>
    </row>
    <row r="17" spans="1:47" x14ac:dyDescent="0.2">
      <c r="A17" s="122" t="s">
        <v>187</v>
      </c>
      <c r="B17" s="131"/>
      <c r="C17" s="131"/>
      <c r="D17" s="131"/>
      <c r="E17" s="131"/>
      <c r="F17" s="131"/>
      <c r="G17" s="131"/>
      <c r="H17" s="131"/>
      <c r="I17" s="131"/>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row>
    <row r="18" spans="1:47" x14ac:dyDescent="0.2">
      <c r="A18" s="132" t="s">
        <v>69</v>
      </c>
      <c r="B18" s="133">
        <v>82.643896054454103</v>
      </c>
      <c r="C18" s="133">
        <v>38.384625728220001</v>
      </c>
      <c r="D18" s="133">
        <v>83.756554699036997</v>
      </c>
      <c r="E18" s="133">
        <v>45.324468718722798</v>
      </c>
      <c r="F18" s="133">
        <v>81.976841245286707</v>
      </c>
      <c r="G18" s="133">
        <v>38.711538083352799</v>
      </c>
      <c r="H18" s="133">
        <v>83.832935288093495</v>
      </c>
      <c r="I18" s="133">
        <v>44.786142343893701</v>
      </c>
      <c r="J18" s="134">
        <v>81.581469762804602</v>
      </c>
      <c r="K18" s="134">
        <v>39.027666977075803</v>
      </c>
      <c r="L18" s="134">
        <v>83.199273352855599</v>
      </c>
      <c r="M18" s="134">
        <v>45.603860304569103</v>
      </c>
      <c r="N18" s="134">
        <v>81.520120872909601</v>
      </c>
      <c r="O18" s="134">
        <v>38.459138994352401</v>
      </c>
      <c r="P18" s="134">
        <v>82.916814755022102</v>
      </c>
      <c r="Q18" s="134">
        <v>44.281300731032204</v>
      </c>
      <c r="R18" s="134">
        <v>81.443553894725198</v>
      </c>
      <c r="S18" s="134">
        <v>37.895890956789103</v>
      </c>
      <c r="T18" s="134">
        <v>83.088827767090507</v>
      </c>
      <c r="U18" s="134">
        <v>42.124078026549597</v>
      </c>
      <c r="V18" s="571">
        <v>80.769385193847896</v>
      </c>
      <c r="W18" s="571">
        <v>38.553532326389401</v>
      </c>
      <c r="X18" s="571">
        <v>82.808732349938097</v>
      </c>
      <c r="Y18" s="571">
        <v>43.370873001924799</v>
      </c>
      <c r="Z18" s="572">
        <v>81.800884178556601</v>
      </c>
      <c r="AA18" s="572">
        <v>41.379439569622221</v>
      </c>
      <c r="AB18" s="572">
        <v>82.224145543910623</v>
      </c>
      <c r="AC18" s="572">
        <v>46.112667546267815</v>
      </c>
      <c r="AD18" s="572">
        <v>80.30797878461361</v>
      </c>
      <c r="AE18" s="572">
        <v>39.77851569064147</v>
      </c>
      <c r="AF18" s="572">
        <v>82.796638812162755</v>
      </c>
      <c r="AG18" s="572">
        <v>43.949858943535723</v>
      </c>
      <c r="AH18" s="572">
        <v>79.388883418548573</v>
      </c>
      <c r="AI18" s="572">
        <v>39.718016178812562</v>
      </c>
      <c r="AJ18" s="572">
        <v>81.25325483980528</v>
      </c>
      <c r="AK18" s="572">
        <v>42.273102310231025</v>
      </c>
    </row>
    <row r="19" spans="1:47" x14ac:dyDescent="0.2">
      <c r="A19" s="135" t="s">
        <v>70</v>
      </c>
      <c r="B19" s="136">
        <v>10.8961354812383</v>
      </c>
      <c r="C19" s="136">
        <v>35.567765763029797</v>
      </c>
      <c r="D19" s="136">
        <v>9.7503626805439207</v>
      </c>
      <c r="E19" s="136">
        <v>32.758541607715003</v>
      </c>
      <c r="F19" s="136">
        <v>11.2819252096747</v>
      </c>
      <c r="G19" s="136">
        <v>34.939715566646299</v>
      </c>
      <c r="H19" s="136">
        <v>9.5089943223056093</v>
      </c>
      <c r="I19" s="136">
        <v>33.647049121624597</v>
      </c>
      <c r="J19" s="137">
        <v>11.217973700606199</v>
      </c>
      <c r="K19" s="137">
        <v>35.287241827352801</v>
      </c>
      <c r="L19" s="137">
        <v>10.375397763655601</v>
      </c>
      <c r="M19" s="137">
        <v>33.1525099787711</v>
      </c>
      <c r="N19" s="137">
        <v>11.5184036509397</v>
      </c>
      <c r="O19" s="137">
        <v>36.107707888214797</v>
      </c>
      <c r="P19" s="137">
        <v>10.8996894700313</v>
      </c>
      <c r="Q19" s="137">
        <v>34.007768869826201</v>
      </c>
      <c r="R19" s="137">
        <v>11.8668546066089</v>
      </c>
      <c r="S19" s="137">
        <v>36.688901044046197</v>
      </c>
      <c r="T19" s="137">
        <v>10.6240716140997</v>
      </c>
      <c r="U19" s="137">
        <v>36.571873081619202</v>
      </c>
      <c r="V19" s="326">
        <v>12.397645942058499</v>
      </c>
      <c r="W19" s="326">
        <v>36.889386796372797</v>
      </c>
      <c r="X19" s="326">
        <v>11.246438843531401</v>
      </c>
      <c r="Y19" s="326">
        <v>36.489599777586903</v>
      </c>
      <c r="Z19" s="512">
        <v>11.264591024156026</v>
      </c>
      <c r="AA19" s="512">
        <v>35.243950067876604</v>
      </c>
      <c r="AB19" s="512">
        <v>11.931316956233621</v>
      </c>
      <c r="AC19" s="512">
        <v>32.997668023728302</v>
      </c>
      <c r="AD19" s="512">
        <v>12.121936165538596</v>
      </c>
      <c r="AE19" s="512">
        <v>36.369200474304932</v>
      </c>
      <c r="AF19" s="512">
        <v>10.525273009102246</v>
      </c>
      <c r="AG19" s="512">
        <v>35.708826104479066</v>
      </c>
      <c r="AH19" s="512">
        <v>12.624415204797334</v>
      </c>
      <c r="AI19" s="512">
        <v>36.739796197093028</v>
      </c>
      <c r="AJ19" s="512">
        <v>11.227216121363071</v>
      </c>
      <c r="AK19" s="512">
        <v>36.487898789878983</v>
      </c>
    </row>
    <row r="20" spans="1:47" x14ac:dyDescent="0.2">
      <c r="A20" s="138" t="s">
        <v>71</v>
      </c>
      <c r="B20" s="139">
        <v>6.4599684643076101</v>
      </c>
      <c r="C20" s="139">
        <v>26.047608508750201</v>
      </c>
      <c r="D20" s="139">
        <v>6.4930826204190604</v>
      </c>
      <c r="E20" s="139">
        <v>21.916989673562199</v>
      </c>
      <c r="F20" s="139">
        <v>6.7412335450386003</v>
      </c>
      <c r="G20" s="139">
        <v>26.348746350001001</v>
      </c>
      <c r="H20" s="139">
        <v>6.6580703896009599</v>
      </c>
      <c r="I20" s="139">
        <v>21.566808534481801</v>
      </c>
      <c r="J20" s="140">
        <v>7.2005565365891497</v>
      </c>
      <c r="K20" s="140">
        <v>25.685091195571399</v>
      </c>
      <c r="L20" s="140">
        <v>6.4253288834887803</v>
      </c>
      <c r="M20" s="140">
        <v>21.2436297166598</v>
      </c>
      <c r="N20" s="140">
        <v>6.9614754761507402</v>
      </c>
      <c r="O20" s="140">
        <v>25.433153117432902</v>
      </c>
      <c r="P20" s="140">
        <v>6.1834957749466897</v>
      </c>
      <c r="Q20" s="140">
        <v>21.710930399141599</v>
      </c>
      <c r="R20" s="140">
        <v>6.6895914986658802</v>
      </c>
      <c r="S20" s="140">
        <v>25.4152079991647</v>
      </c>
      <c r="T20" s="140">
        <v>6.28710061880982</v>
      </c>
      <c r="U20" s="140">
        <v>21.304048891831201</v>
      </c>
      <c r="V20" s="327">
        <v>6.8329688640935604</v>
      </c>
      <c r="W20" s="327">
        <v>24.557080877237802</v>
      </c>
      <c r="X20" s="327">
        <v>5.9448288065305297</v>
      </c>
      <c r="Y20" s="327">
        <v>20.139527220488201</v>
      </c>
      <c r="Z20" s="513">
        <v>6.9345247972873709</v>
      </c>
      <c r="AA20" s="513">
        <v>23.37661035793473</v>
      </c>
      <c r="AB20" s="513">
        <v>5.8445376103043092</v>
      </c>
      <c r="AC20" s="513">
        <v>20.889664430003883</v>
      </c>
      <c r="AD20" s="513">
        <v>7.5700850498477887</v>
      </c>
      <c r="AE20" s="513">
        <v>23.852283835053594</v>
      </c>
      <c r="AF20" s="513">
        <v>6.6780881787350088</v>
      </c>
      <c r="AG20" s="513">
        <v>20.341314951985211</v>
      </c>
      <c r="AH20" s="513">
        <v>7.9867013766540884</v>
      </c>
      <c r="AI20" s="513">
        <v>23.542187624094414</v>
      </c>
      <c r="AJ20" s="513">
        <v>7.5195290388316547</v>
      </c>
      <c r="AK20" s="513">
        <v>21.238998899889989</v>
      </c>
    </row>
    <row r="21" spans="1:47" x14ac:dyDescent="0.2">
      <c r="A21" s="122" t="s">
        <v>186</v>
      </c>
      <c r="B21" s="131"/>
      <c r="C21" s="131"/>
      <c r="D21" s="131"/>
      <c r="E21" s="131"/>
      <c r="F21" s="131"/>
      <c r="G21" s="131"/>
      <c r="H21" s="131"/>
      <c r="I21" s="131"/>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47" x14ac:dyDescent="0.2">
      <c r="A22" s="132" t="s">
        <v>72</v>
      </c>
      <c r="B22" s="133">
        <v>15.7466421362204</v>
      </c>
      <c r="C22" s="133">
        <v>11.0047075957565</v>
      </c>
      <c r="D22" s="133">
        <v>23.3173376106758</v>
      </c>
      <c r="E22" s="133">
        <v>15.0236147622673</v>
      </c>
      <c r="F22" s="133">
        <v>16.0796471606205</v>
      </c>
      <c r="G22" s="133">
        <v>10.9984242643724</v>
      </c>
      <c r="H22" s="133">
        <v>25.041137324604101</v>
      </c>
      <c r="I22" s="133">
        <v>13.7392277722761</v>
      </c>
      <c r="J22" s="126">
        <v>15.817470336192599</v>
      </c>
      <c r="K22" s="141">
        <v>10.671681247871801</v>
      </c>
      <c r="L22" s="142">
        <v>21.786789394399101</v>
      </c>
      <c r="M22" s="142">
        <v>11.8951224545395</v>
      </c>
      <c r="N22" s="126">
        <v>15.904063681059601</v>
      </c>
      <c r="O22" s="141">
        <v>10.5365650761068</v>
      </c>
      <c r="P22" s="142">
        <v>21.392645426195699</v>
      </c>
      <c r="Q22" s="142">
        <v>12.5638979326019</v>
      </c>
      <c r="R22" s="126">
        <v>15.471578612727299</v>
      </c>
      <c r="S22" s="141">
        <v>10.506709955928001</v>
      </c>
      <c r="T22" s="142">
        <v>19.861106191058699</v>
      </c>
      <c r="U22" s="142">
        <v>11.7485087598345</v>
      </c>
      <c r="V22" s="126">
        <v>15.5305928164868</v>
      </c>
      <c r="W22" s="141">
        <v>10.365568331431</v>
      </c>
      <c r="X22" s="142">
        <v>20.233891833765199</v>
      </c>
      <c r="Y22" s="142">
        <v>11.193067314858</v>
      </c>
      <c r="Z22" s="142">
        <v>16.224099708190487</v>
      </c>
      <c r="AA22" s="310">
        <v>11.238769913424134</v>
      </c>
      <c r="AB22" s="142">
        <v>20.992074534093366</v>
      </c>
      <c r="AC22" s="142">
        <v>13.219226452198113</v>
      </c>
      <c r="AD22" s="142">
        <v>16.519212059712736</v>
      </c>
      <c r="AE22" s="310">
        <v>12.140791947604901</v>
      </c>
      <c r="AF22" s="142">
        <v>20.850329829141511</v>
      </c>
      <c r="AG22" s="142">
        <v>14.337530225965148</v>
      </c>
      <c r="AH22" s="142">
        <v>16.878314585437266</v>
      </c>
      <c r="AI22" s="310">
        <v>12.013865966910636</v>
      </c>
      <c r="AJ22" s="142">
        <v>19.714706215328881</v>
      </c>
      <c r="AK22" s="142">
        <v>13.677117711771178</v>
      </c>
    </row>
    <row r="23" spans="1:47" x14ac:dyDescent="0.2">
      <c r="A23" s="135" t="s">
        <v>73</v>
      </c>
      <c r="B23" s="136">
        <v>1.54521558945186</v>
      </c>
      <c r="C23" s="136">
        <v>2.6536172899108399</v>
      </c>
      <c r="D23" s="291">
        <v>1.6173651561687801</v>
      </c>
      <c r="E23" s="291">
        <v>3.0300907931381298</v>
      </c>
      <c r="F23" s="136">
        <v>1.65723551105236</v>
      </c>
      <c r="G23" s="136">
        <v>2.5641040598079301</v>
      </c>
      <c r="H23" s="291">
        <v>1.3308125477161701</v>
      </c>
      <c r="I23" s="291">
        <v>3.5203561059235802</v>
      </c>
      <c r="J23" s="38">
        <v>1.6956028795909801</v>
      </c>
      <c r="K23" s="143">
        <v>2.6523555000408501</v>
      </c>
      <c r="L23" s="291">
        <v>2.0914777663106201</v>
      </c>
      <c r="M23" s="144">
        <v>4.9795157995742798</v>
      </c>
      <c r="N23" s="38">
        <v>1.5462325428146599</v>
      </c>
      <c r="O23" s="143">
        <v>2.6241786724543399</v>
      </c>
      <c r="P23" s="289">
        <v>2.0823532095341002</v>
      </c>
      <c r="Q23" s="289">
        <v>4.2824633098099802</v>
      </c>
      <c r="R23" s="38">
        <v>1.3600932218365001</v>
      </c>
      <c r="S23" s="143">
        <v>2.43938384490697</v>
      </c>
      <c r="T23" s="289">
        <v>2.1311105281219702</v>
      </c>
      <c r="U23" s="289">
        <v>3.0352785194617198</v>
      </c>
      <c r="V23" s="38">
        <v>1.49203168734519</v>
      </c>
      <c r="W23" s="143">
        <v>2.3275584790552899</v>
      </c>
      <c r="X23" s="289">
        <v>1.04406430798119</v>
      </c>
      <c r="Y23" s="289">
        <v>1.4158301898852499</v>
      </c>
      <c r="Z23" s="144">
        <v>1.8797431779464986</v>
      </c>
      <c r="AA23" s="311">
        <v>2.3802504913800906</v>
      </c>
      <c r="AB23" s="289">
        <v>1.2090351560209442</v>
      </c>
      <c r="AC23" s="289">
        <v>1.959084171603144</v>
      </c>
      <c r="AD23" s="144">
        <v>2.3660804887489411</v>
      </c>
      <c r="AE23" s="311">
        <v>2.3289708619478509</v>
      </c>
      <c r="AF23" s="289">
        <v>0.9871564765390084</v>
      </c>
      <c r="AG23" s="289">
        <v>1.4466772283832234</v>
      </c>
      <c r="AH23" s="144">
        <v>2.6872300827847848</v>
      </c>
      <c r="AI23" s="311">
        <v>2.8249772871569028</v>
      </c>
      <c r="AJ23" s="289">
        <v>1.9200724555643609</v>
      </c>
      <c r="AK23" s="289">
        <v>1.9581958195819582</v>
      </c>
    </row>
    <row r="24" spans="1:47" x14ac:dyDescent="0.2">
      <c r="A24" s="135" t="s">
        <v>60</v>
      </c>
      <c r="B24" s="136">
        <v>8.5088726980109204</v>
      </c>
      <c r="C24" s="136">
        <v>4.2891979854332396</v>
      </c>
      <c r="D24" s="136">
        <v>10.8799620085636</v>
      </c>
      <c r="E24" s="136">
        <v>5.3456473938708697</v>
      </c>
      <c r="F24" s="136">
        <v>7.94113054878098</v>
      </c>
      <c r="G24" s="136">
        <v>4.4278362450355297</v>
      </c>
      <c r="H24" s="136">
        <v>11.167478773962101</v>
      </c>
      <c r="I24" s="291">
        <v>4.8463280357843503</v>
      </c>
      <c r="J24" s="38">
        <v>7.8111651662499799</v>
      </c>
      <c r="K24" s="143">
        <v>4.2913851815908002</v>
      </c>
      <c r="L24" s="144">
        <v>8.8416787930690699</v>
      </c>
      <c r="M24" s="144">
        <v>5.10796571380346</v>
      </c>
      <c r="N24" s="38">
        <v>7.9002443263074902</v>
      </c>
      <c r="O24" s="143">
        <v>4.1749275218631103</v>
      </c>
      <c r="P24" s="144">
        <v>9.2835802811692307</v>
      </c>
      <c r="Q24" s="144">
        <v>4.8695660510801302</v>
      </c>
      <c r="R24" s="38">
        <v>8.0492930278036798</v>
      </c>
      <c r="S24" s="143">
        <v>4.0147463938404604</v>
      </c>
      <c r="T24" s="144">
        <v>9.4251516157159791</v>
      </c>
      <c r="U24" s="144">
        <v>5.7932519708650796</v>
      </c>
      <c r="V24" s="38">
        <v>8.0008453966639692</v>
      </c>
      <c r="W24" s="143">
        <v>4.1390309233164597</v>
      </c>
      <c r="X24" s="144">
        <v>8.8791592558760506</v>
      </c>
      <c r="Y24" s="144">
        <v>5.4399680434719002</v>
      </c>
      <c r="Z24" s="144">
        <v>7.5194800229565146</v>
      </c>
      <c r="AA24" s="311">
        <v>3.8679214193782485</v>
      </c>
      <c r="AB24" s="144">
        <v>7.6795358198220791</v>
      </c>
      <c r="AC24" s="144">
        <v>3.8536629894260774</v>
      </c>
      <c r="AD24" s="144">
        <v>7.4404075697502901</v>
      </c>
      <c r="AE24" s="311">
        <v>3.7475787715780444</v>
      </c>
      <c r="AF24" s="144">
        <v>7.2678958532435143</v>
      </c>
      <c r="AG24" s="144">
        <v>4.1941132327190864</v>
      </c>
      <c r="AH24" s="144">
        <v>7.6690464003307159</v>
      </c>
      <c r="AI24" s="311">
        <v>4.1139282636829098</v>
      </c>
      <c r="AJ24" s="144">
        <v>8.6731574776406646</v>
      </c>
      <c r="AK24" s="144">
        <v>4.9051155115511547</v>
      </c>
    </row>
    <row r="25" spans="1:47" x14ac:dyDescent="0.2">
      <c r="A25" s="135" t="s">
        <v>61</v>
      </c>
      <c r="B25" s="136">
        <v>25.8456673796566</v>
      </c>
      <c r="C25" s="136">
        <v>16.720505963795102</v>
      </c>
      <c r="D25" s="136">
        <v>19.852092396187</v>
      </c>
      <c r="E25" s="136">
        <v>12.5740833231989</v>
      </c>
      <c r="F25" s="136">
        <v>25.8491812274865</v>
      </c>
      <c r="G25" s="136">
        <v>16.960115499661999</v>
      </c>
      <c r="H25" s="136">
        <v>21.0089202660556</v>
      </c>
      <c r="I25" s="136">
        <v>14.054376692629999</v>
      </c>
      <c r="J25" s="38">
        <v>26.115172541072699</v>
      </c>
      <c r="K25" s="143">
        <v>16.966537848764101</v>
      </c>
      <c r="L25" s="144">
        <v>23.835382834344799</v>
      </c>
      <c r="M25" s="144">
        <v>15.173758732449301</v>
      </c>
      <c r="N25" s="38">
        <v>25.608089723859202</v>
      </c>
      <c r="O25" s="143">
        <v>17.425766404463602</v>
      </c>
      <c r="P25" s="144">
        <v>22.654837558710302</v>
      </c>
      <c r="Q25" s="144">
        <v>14.7021818269391</v>
      </c>
      <c r="R25" s="38">
        <v>25.855936840668001</v>
      </c>
      <c r="S25" s="143">
        <v>18.0111100222082</v>
      </c>
      <c r="T25" s="144">
        <v>21.036194491772399</v>
      </c>
      <c r="U25" s="144">
        <v>13.4792479399865</v>
      </c>
      <c r="V25" s="38">
        <v>26.109934277493998</v>
      </c>
      <c r="W25" s="143">
        <v>17.5698332093062</v>
      </c>
      <c r="X25" s="144">
        <v>23.171501281051398</v>
      </c>
      <c r="Y25" s="144">
        <v>12.3409095576074</v>
      </c>
      <c r="Z25" s="144">
        <v>23.611653571452955</v>
      </c>
      <c r="AA25" s="311">
        <v>15.59171227694244</v>
      </c>
      <c r="AB25" s="144">
        <v>21.864612003781243</v>
      </c>
      <c r="AC25" s="144">
        <v>10.88846281884782</v>
      </c>
      <c r="AD25" s="144">
        <v>21.59040076994696</v>
      </c>
      <c r="AE25" s="311">
        <v>14.693992702706286</v>
      </c>
      <c r="AF25" s="144">
        <v>18.837556234120417</v>
      </c>
      <c r="AG25" s="144">
        <v>11.048111398315683</v>
      </c>
      <c r="AH25" s="144">
        <v>21.124890039378315</v>
      </c>
      <c r="AI25" s="311">
        <v>14.947323189870188</v>
      </c>
      <c r="AJ25" s="144">
        <v>18.771651760443792</v>
      </c>
      <c r="AK25" s="144">
        <v>9.9243674367436743</v>
      </c>
    </row>
    <row r="26" spans="1:47" x14ac:dyDescent="0.2">
      <c r="A26" s="138" t="s">
        <v>74</v>
      </c>
      <c r="B26" s="139">
        <v>48.353602196660198</v>
      </c>
      <c r="C26" s="139">
        <v>65.331971165104306</v>
      </c>
      <c r="D26" s="139">
        <v>44.333242828404899</v>
      </c>
      <c r="E26" s="139">
        <v>64.026563727524803</v>
      </c>
      <c r="F26" s="139">
        <v>48.472805552059697</v>
      </c>
      <c r="G26" s="139">
        <v>65.049519931122205</v>
      </c>
      <c r="H26" s="139">
        <v>41.4516510876621</v>
      </c>
      <c r="I26" s="139">
        <v>63.839711393385997</v>
      </c>
      <c r="J26" s="48">
        <v>48.560589076893798</v>
      </c>
      <c r="K26" s="145">
        <v>65.418040221732497</v>
      </c>
      <c r="L26" s="146">
        <v>43.444671211876397</v>
      </c>
      <c r="M26" s="146">
        <v>62.8436372996334</v>
      </c>
      <c r="N26" s="48">
        <v>49.041369725959001</v>
      </c>
      <c r="O26" s="145">
        <v>65.238562325112198</v>
      </c>
      <c r="P26" s="146">
        <v>44.586583524390697</v>
      </c>
      <c r="Q26" s="146">
        <v>63.581890879568903</v>
      </c>
      <c r="R26" s="48">
        <v>49.2630982969645</v>
      </c>
      <c r="S26" s="145">
        <v>65.028049783116401</v>
      </c>
      <c r="T26" s="146">
        <v>47.546437173331</v>
      </c>
      <c r="U26" s="146">
        <v>65.943712809852201</v>
      </c>
      <c r="V26" s="48">
        <v>48.866595822010098</v>
      </c>
      <c r="W26" s="145">
        <v>65.598009056891101</v>
      </c>
      <c r="X26" s="146">
        <v>46.671383321326203</v>
      </c>
      <c r="Y26" s="146">
        <v>69.610224894177506</v>
      </c>
      <c r="Z26" s="146">
        <v>50.765023519453543</v>
      </c>
      <c r="AA26" s="312">
        <v>66.921345898875089</v>
      </c>
      <c r="AB26" s="146">
        <v>48.254742486282368</v>
      </c>
      <c r="AC26" s="146">
        <v>70.079563567924851</v>
      </c>
      <c r="AD26" s="146">
        <v>52.08389911184107</v>
      </c>
      <c r="AE26" s="312">
        <v>67.088665716162922</v>
      </c>
      <c r="AF26" s="146">
        <v>52.057061606955543</v>
      </c>
      <c r="AG26" s="146">
        <v>68.973567914616865</v>
      </c>
      <c r="AH26" s="146">
        <v>51.640518892068918</v>
      </c>
      <c r="AI26" s="312">
        <v>66.099905292379361</v>
      </c>
      <c r="AJ26" s="146">
        <v>50.920412091022307</v>
      </c>
      <c r="AK26" s="146">
        <v>69.535203520352042</v>
      </c>
    </row>
    <row r="27" spans="1:47" x14ac:dyDescent="0.2">
      <c r="A27" s="147"/>
      <c r="B27" s="148"/>
      <c r="C27" s="148"/>
      <c r="D27" s="148"/>
      <c r="E27" s="148"/>
      <c r="F27" s="148"/>
      <c r="G27" s="148"/>
      <c r="H27" s="148"/>
      <c r="I27" s="148"/>
      <c r="J27" s="79"/>
      <c r="K27" s="149"/>
      <c r="L27" s="150"/>
      <c r="M27" s="150"/>
      <c r="N27" s="79"/>
      <c r="O27" s="149"/>
      <c r="P27" s="150"/>
      <c r="Q27" s="150"/>
      <c r="R27" s="266"/>
    </row>
    <row r="28" spans="1:47" x14ac:dyDescent="0.2">
      <c r="A28" s="573"/>
      <c r="B28" s="875">
        <v>2012</v>
      </c>
      <c r="C28" s="875"/>
      <c r="D28" s="875"/>
      <c r="E28" s="875"/>
      <c r="F28" s="875">
        <v>2014</v>
      </c>
      <c r="G28" s="875"/>
      <c r="H28" s="875"/>
      <c r="I28" s="875"/>
      <c r="J28" s="858">
        <v>2016</v>
      </c>
      <c r="K28" s="858"/>
      <c r="L28" s="858"/>
      <c r="M28" s="859"/>
      <c r="N28" s="858">
        <v>2018</v>
      </c>
      <c r="O28" s="858"/>
      <c r="P28" s="858"/>
      <c r="Q28" s="859"/>
      <c r="R28" s="865">
        <v>2020</v>
      </c>
      <c r="S28" s="865"/>
      <c r="T28" s="865"/>
      <c r="U28" s="866"/>
      <c r="V28" s="865">
        <v>2022</v>
      </c>
      <c r="W28" s="865"/>
      <c r="X28" s="865"/>
      <c r="Y28" s="866"/>
    </row>
    <row r="29" spans="1:47" s="117" customFormat="1" x14ac:dyDescent="0.2">
      <c r="A29" s="118"/>
      <c r="B29" s="860" t="s">
        <v>2</v>
      </c>
      <c r="C29" s="860"/>
      <c r="D29" s="860" t="s">
        <v>3</v>
      </c>
      <c r="E29" s="860"/>
      <c r="F29" s="860" t="s">
        <v>2</v>
      </c>
      <c r="G29" s="860"/>
      <c r="H29" s="860" t="s">
        <v>3</v>
      </c>
      <c r="I29" s="860"/>
      <c r="J29" s="860" t="s">
        <v>2</v>
      </c>
      <c r="K29" s="860"/>
      <c r="L29" s="860" t="s">
        <v>3</v>
      </c>
      <c r="M29" s="861"/>
      <c r="N29" s="860" t="s">
        <v>2</v>
      </c>
      <c r="O29" s="860"/>
      <c r="P29" s="860" t="s">
        <v>3</v>
      </c>
      <c r="Q29" s="861"/>
      <c r="R29" s="863" t="s">
        <v>2</v>
      </c>
      <c r="S29" s="863"/>
      <c r="T29" s="863" t="s">
        <v>3</v>
      </c>
      <c r="U29" s="864"/>
      <c r="V29" s="863" t="s">
        <v>2</v>
      </c>
      <c r="W29" s="863"/>
      <c r="X29" s="863" t="s">
        <v>3</v>
      </c>
      <c r="Y29" s="864"/>
      <c r="AS29" s="34"/>
      <c r="AT29" s="34"/>
      <c r="AU29" s="34"/>
    </row>
    <row r="30" spans="1:47" x14ac:dyDescent="0.2">
      <c r="A30" s="119"/>
      <c r="B30" s="394" t="s">
        <v>0</v>
      </c>
      <c r="C30" s="394" t="s">
        <v>1</v>
      </c>
      <c r="D30" s="394" t="s">
        <v>0</v>
      </c>
      <c r="E30" s="394" t="s">
        <v>1</v>
      </c>
      <c r="F30" s="394" t="s">
        <v>0</v>
      </c>
      <c r="G30" s="394" t="s">
        <v>1</v>
      </c>
      <c r="H30" s="394" t="s">
        <v>0</v>
      </c>
      <c r="I30" s="394" t="s">
        <v>1</v>
      </c>
      <c r="J30" s="394" t="s">
        <v>0</v>
      </c>
      <c r="K30" s="394" t="s">
        <v>1</v>
      </c>
      <c r="L30" s="394" t="s">
        <v>0</v>
      </c>
      <c r="M30" s="395" t="s">
        <v>1</v>
      </c>
      <c r="N30" s="394" t="s">
        <v>0</v>
      </c>
      <c r="O30" s="394" t="s">
        <v>1</v>
      </c>
      <c r="P30" s="394" t="s">
        <v>0</v>
      </c>
      <c r="Q30" s="395" t="s">
        <v>1</v>
      </c>
      <c r="R30" s="547" t="s">
        <v>0</v>
      </c>
      <c r="S30" s="547" t="s">
        <v>1</v>
      </c>
      <c r="T30" s="547" t="s">
        <v>0</v>
      </c>
      <c r="U30" s="548" t="s">
        <v>1</v>
      </c>
      <c r="V30" s="673" t="s">
        <v>0</v>
      </c>
      <c r="W30" s="673" t="s">
        <v>1</v>
      </c>
      <c r="X30" s="673" t="s">
        <v>0</v>
      </c>
      <c r="Y30" s="674" t="s">
        <v>1</v>
      </c>
    </row>
    <row r="31" spans="1:47" x14ac:dyDescent="0.2">
      <c r="A31" s="574" t="s">
        <v>188</v>
      </c>
      <c r="B31" s="575"/>
      <c r="C31" s="575"/>
      <c r="D31" s="575"/>
      <c r="E31" s="575"/>
      <c r="F31" s="575"/>
      <c r="G31" s="575"/>
      <c r="H31" s="575"/>
      <c r="I31" s="575"/>
      <c r="J31" s="576"/>
      <c r="K31" s="576"/>
      <c r="L31" s="576"/>
      <c r="M31" s="576"/>
      <c r="N31" s="576"/>
      <c r="O31" s="576"/>
      <c r="P31" s="576"/>
      <c r="Q31" s="576"/>
      <c r="R31" s="523"/>
      <c r="S31" s="523"/>
      <c r="T31" s="523"/>
      <c r="U31" s="523"/>
      <c r="V31" s="523"/>
      <c r="W31" s="523"/>
      <c r="X31" s="523"/>
      <c r="Y31" s="523"/>
    </row>
    <row r="32" spans="1:47" x14ac:dyDescent="0.2">
      <c r="A32" s="124" t="s">
        <v>184</v>
      </c>
      <c r="B32" s="332">
        <v>6553</v>
      </c>
      <c r="C32" s="332">
        <v>5317</v>
      </c>
      <c r="D32" s="332">
        <v>5458</v>
      </c>
      <c r="E32" s="332">
        <v>4353</v>
      </c>
      <c r="F32" s="332">
        <v>6536</v>
      </c>
      <c r="G32" s="332">
        <v>5317</v>
      </c>
      <c r="H32" s="332">
        <v>5550</v>
      </c>
      <c r="I32" s="332">
        <v>4546</v>
      </c>
      <c r="J32" s="333">
        <v>6593</v>
      </c>
      <c r="K32" s="333">
        <v>5632</v>
      </c>
      <c r="L32" s="333">
        <v>5550</v>
      </c>
      <c r="M32" s="333">
        <v>4662</v>
      </c>
      <c r="N32" s="333">
        <v>6600</v>
      </c>
      <c r="O32" s="333">
        <v>5651</v>
      </c>
      <c r="P32" s="333">
        <v>5491</v>
      </c>
      <c r="Q32" s="333">
        <v>4541</v>
      </c>
      <c r="R32" s="524">
        <v>6705</v>
      </c>
      <c r="S32" s="524">
        <v>5779</v>
      </c>
      <c r="T32" s="524">
        <v>5482</v>
      </c>
      <c r="U32" s="524">
        <v>4718</v>
      </c>
      <c r="V32" s="697">
        <v>6816</v>
      </c>
      <c r="W32" s="697">
        <v>6017</v>
      </c>
      <c r="X32" s="697">
        <v>5531</v>
      </c>
      <c r="Y32" s="697">
        <v>4812</v>
      </c>
    </row>
    <row r="33" spans="1:47" x14ac:dyDescent="0.2">
      <c r="A33" s="129" t="s">
        <v>80</v>
      </c>
      <c r="B33" s="129"/>
      <c r="C33" s="130">
        <v>-18.861590111399359</v>
      </c>
      <c r="D33" s="129"/>
      <c r="E33" s="130">
        <v>-20.245511176255036</v>
      </c>
      <c r="F33" s="129"/>
      <c r="G33" s="129">
        <v>-15.1</v>
      </c>
      <c r="H33" s="129"/>
      <c r="I33" s="130">
        <v>-18.09009009009009</v>
      </c>
      <c r="J33" s="39"/>
      <c r="K33" s="130">
        <v>-14.576065524040649</v>
      </c>
      <c r="L33" s="39"/>
      <c r="M33" s="130">
        <v>-16</v>
      </c>
      <c r="N33" s="39"/>
      <c r="O33" s="328">
        <v>-14.3787878787879</v>
      </c>
      <c r="P33" s="39"/>
      <c r="Q33" s="130">
        <v>-17.301038062283737</v>
      </c>
      <c r="R33" s="525"/>
      <c r="S33" s="526">
        <v>-13.810589112602537</v>
      </c>
      <c r="T33" s="525"/>
      <c r="U33" s="526">
        <v>-13.936519518423932</v>
      </c>
      <c r="V33" s="698"/>
      <c r="W33" s="699">
        <v>-11.722417840375588</v>
      </c>
      <c r="X33" s="698"/>
      <c r="Y33" s="699">
        <v>-12.999457602603503</v>
      </c>
    </row>
    <row r="34" spans="1:47" x14ac:dyDescent="0.2">
      <c r="A34" s="44"/>
      <c r="B34" s="44"/>
      <c r="C34" s="44"/>
      <c r="D34" s="44"/>
      <c r="E34" s="44"/>
      <c r="F34" s="44"/>
      <c r="G34" s="44"/>
      <c r="H34" s="44"/>
      <c r="I34" s="44"/>
      <c r="J34" s="477"/>
      <c r="K34" s="477"/>
      <c r="L34" s="477"/>
      <c r="M34" s="477"/>
      <c r="N34" s="477"/>
      <c r="O34" s="477"/>
      <c r="P34" s="477"/>
      <c r="Q34" s="477"/>
      <c r="R34" s="527"/>
      <c r="S34" s="527"/>
      <c r="T34" s="527"/>
      <c r="U34" s="527"/>
      <c r="V34" s="700"/>
      <c r="W34" s="700"/>
      <c r="X34" s="700"/>
      <c r="Y34" s="700"/>
    </row>
    <row r="35" spans="1:47" x14ac:dyDescent="0.2">
      <c r="A35" s="132" t="s">
        <v>185</v>
      </c>
      <c r="B35" s="332">
        <v>8384</v>
      </c>
      <c r="C35" s="332">
        <v>7244</v>
      </c>
      <c r="D35" s="334">
        <v>7614</v>
      </c>
      <c r="E35" s="334">
        <v>6625</v>
      </c>
      <c r="F35" s="334">
        <v>8208</v>
      </c>
      <c r="G35" s="334">
        <v>7202</v>
      </c>
      <c r="H35" s="334">
        <v>7486</v>
      </c>
      <c r="I35" s="334">
        <v>6553</v>
      </c>
      <c r="J35" s="335">
        <v>8466</v>
      </c>
      <c r="K35" s="335">
        <v>7404</v>
      </c>
      <c r="L35" s="335">
        <v>7787</v>
      </c>
      <c r="M35" s="335">
        <v>6917</v>
      </c>
      <c r="N35" s="335">
        <v>8509</v>
      </c>
      <c r="O35" s="335">
        <v>7538</v>
      </c>
      <c r="P35" s="335">
        <v>7140</v>
      </c>
      <c r="Q35" s="335">
        <v>6519</v>
      </c>
      <c r="R35" s="524">
        <v>8514</v>
      </c>
      <c r="S35" s="524">
        <v>7618</v>
      </c>
      <c r="T35" s="524">
        <v>7572</v>
      </c>
      <c r="U35" s="524">
        <v>6949</v>
      </c>
      <c r="V35" s="697">
        <v>8559</v>
      </c>
      <c r="W35" s="697">
        <v>7723</v>
      </c>
      <c r="X35" s="697">
        <v>7529</v>
      </c>
      <c r="Y35" s="697">
        <v>6952</v>
      </c>
    </row>
    <row r="36" spans="1:47" x14ac:dyDescent="0.2">
      <c r="A36" s="129" t="s">
        <v>80</v>
      </c>
      <c r="B36" s="129"/>
      <c r="C36" s="130">
        <v>-13.597328244274809</v>
      </c>
      <c r="D36" s="129"/>
      <c r="E36" s="130">
        <v>-12.989230365116891</v>
      </c>
      <c r="F36" s="129"/>
      <c r="G36" s="130">
        <v>-12.256335282651072</v>
      </c>
      <c r="H36" s="129"/>
      <c r="I36" s="130">
        <v>-12.463264760886988</v>
      </c>
      <c r="J36" s="39"/>
      <c r="K36" s="130">
        <v>-12.544294826364281</v>
      </c>
      <c r="L36" s="39"/>
      <c r="M36" s="130">
        <v>-11.172466932066264</v>
      </c>
      <c r="N36" s="39"/>
      <c r="O36" s="328">
        <v>-11.4114467034904</v>
      </c>
      <c r="P36" s="39"/>
      <c r="Q36" s="130">
        <v>-8.697478991596638</v>
      </c>
      <c r="R36" s="525"/>
      <c r="S36" s="526">
        <f>(S35-R35)/R35*100</f>
        <v>-10.523843081982617</v>
      </c>
      <c r="T36" s="525"/>
      <c r="U36" s="526">
        <v>-8.2276809297411511</v>
      </c>
      <c r="V36" s="698"/>
      <c r="W36" s="699">
        <v>-9.7674962028274308</v>
      </c>
      <c r="X36" s="698"/>
      <c r="Y36" s="699">
        <v>-7.6637003586133563</v>
      </c>
    </row>
    <row r="37" spans="1:47" x14ac:dyDescent="0.2">
      <c r="A37" s="292"/>
      <c r="B37" s="292"/>
      <c r="C37" s="293"/>
      <c r="D37" s="292"/>
      <c r="E37" s="293"/>
      <c r="F37" s="292"/>
      <c r="G37" s="293"/>
      <c r="H37" s="292"/>
      <c r="I37" s="293"/>
      <c r="J37" s="258"/>
      <c r="K37" s="293"/>
      <c r="L37" s="258"/>
      <c r="M37" s="293"/>
      <c r="N37" s="258"/>
      <c r="O37" s="293"/>
      <c r="P37" s="258"/>
      <c r="Q37" s="293"/>
      <c r="R37" s="746"/>
      <c r="S37" s="747"/>
      <c r="T37" s="746"/>
      <c r="U37" s="747"/>
      <c r="V37" s="746"/>
      <c r="W37" s="747"/>
      <c r="X37" s="746"/>
      <c r="Y37" s="747"/>
    </row>
    <row r="38" spans="1:47" ht="15" customHeight="1" x14ac:dyDescent="0.2">
      <c r="A38" s="563"/>
      <c r="B38" s="869" t="s">
        <v>191</v>
      </c>
      <c r="C38" s="870"/>
      <c r="D38" s="870">
        <v>2011</v>
      </c>
      <c r="E38" s="871"/>
      <c r="F38" s="869" t="s">
        <v>192</v>
      </c>
      <c r="G38" s="870"/>
      <c r="H38" s="870">
        <v>2015</v>
      </c>
      <c r="I38" s="871"/>
      <c r="J38" s="872" t="s">
        <v>641</v>
      </c>
      <c r="K38" s="873"/>
      <c r="L38" s="867">
        <v>2019</v>
      </c>
      <c r="M38" s="867"/>
      <c r="N38" s="867" t="s">
        <v>726</v>
      </c>
      <c r="O38" s="867"/>
      <c r="P38" s="867">
        <v>2023</v>
      </c>
      <c r="Q38" s="867"/>
      <c r="R38" s="862"/>
      <c r="S38" s="862"/>
      <c r="T38" s="862"/>
      <c r="U38" s="862"/>
      <c r="V38" s="752"/>
      <c r="W38" s="752"/>
      <c r="X38" s="752"/>
      <c r="Y38" s="752"/>
      <c r="Z38" s="752"/>
    </row>
    <row r="39" spans="1:47" s="117" customFormat="1" x14ac:dyDescent="0.2">
      <c r="A39" s="118"/>
      <c r="B39" s="861" t="s">
        <v>2</v>
      </c>
      <c r="C39" s="874"/>
      <c r="D39" s="861" t="s">
        <v>3</v>
      </c>
      <c r="E39" s="874"/>
      <c r="F39" s="861" t="s">
        <v>2</v>
      </c>
      <c r="G39" s="874"/>
      <c r="H39" s="861" t="s">
        <v>3</v>
      </c>
      <c r="I39" s="874"/>
      <c r="J39" s="861" t="s">
        <v>2</v>
      </c>
      <c r="K39" s="874"/>
      <c r="L39" s="861" t="s">
        <v>3</v>
      </c>
      <c r="M39" s="868"/>
      <c r="N39" s="861" t="s">
        <v>2</v>
      </c>
      <c r="O39" s="868"/>
      <c r="P39" s="861" t="s">
        <v>3</v>
      </c>
      <c r="Q39" s="868"/>
      <c r="R39" s="857"/>
      <c r="S39" s="857"/>
      <c r="T39" s="857"/>
      <c r="U39" s="857"/>
      <c r="AS39" s="34"/>
      <c r="AT39" s="34"/>
      <c r="AU39" s="34"/>
    </row>
    <row r="40" spans="1:47" x14ac:dyDescent="0.2">
      <c r="A40" s="152"/>
      <c r="B40" s="438" t="s">
        <v>0</v>
      </c>
      <c r="C40" s="438" t="s">
        <v>1</v>
      </c>
      <c r="D40" s="438" t="s">
        <v>0</v>
      </c>
      <c r="E40" s="438" t="s">
        <v>1</v>
      </c>
      <c r="F40" s="438" t="s">
        <v>0</v>
      </c>
      <c r="G40" s="438" t="s">
        <v>1</v>
      </c>
      <c r="H40" s="438" t="s">
        <v>0</v>
      </c>
      <c r="I40" s="438" t="s">
        <v>1</v>
      </c>
      <c r="J40" s="438" t="s">
        <v>0</v>
      </c>
      <c r="K40" s="438" t="s">
        <v>1</v>
      </c>
      <c r="L40" s="438" t="s">
        <v>0</v>
      </c>
      <c r="M40" s="153" t="s">
        <v>1</v>
      </c>
      <c r="N40" s="438" t="s">
        <v>0</v>
      </c>
      <c r="O40" s="153" t="s">
        <v>1</v>
      </c>
      <c r="P40" s="438" t="s">
        <v>0</v>
      </c>
      <c r="Q40" s="153" t="s">
        <v>1</v>
      </c>
      <c r="R40" s="748"/>
      <c r="S40" s="749"/>
      <c r="T40" s="748"/>
      <c r="U40" s="749"/>
    </row>
    <row r="41" spans="1:47" x14ac:dyDescent="0.2">
      <c r="A41" s="568" t="s">
        <v>75</v>
      </c>
      <c r="B41" s="577"/>
      <c r="C41" s="577"/>
      <c r="D41" s="577"/>
      <c r="E41" s="577"/>
      <c r="F41" s="577"/>
      <c r="G41" s="577"/>
      <c r="H41" s="577"/>
      <c r="I41" s="577"/>
      <c r="J41" s="569"/>
      <c r="K41" s="569"/>
      <c r="L41" s="569"/>
      <c r="M41" s="569"/>
      <c r="N41" s="569"/>
      <c r="O41" s="569"/>
      <c r="P41" s="569"/>
      <c r="Q41" s="569"/>
      <c r="R41" s="750"/>
      <c r="S41" s="750"/>
      <c r="T41" s="750"/>
      <c r="U41" s="750"/>
    </row>
    <row r="42" spans="1:47" ht="24" x14ac:dyDescent="0.2">
      <c r="A42" s="564" t="s">
        <v>189</v>
      </c>
      <c r="B42" s="564">
        <v>73.599999999999994</v>
      </c>
      <c r="C42" s="564">
        <v>26.4</v>
      </c>
      <c r="D42" s="564">
        <v>84.4</v>
      </c>
      <c r="E42" s="564">
        <v>15.6</v>
      </c>
      <c r="F42" s="564">
        <v>72.8</v>
      </c>
      <c r="G42" s="564">
        <v>27.2</v>
      </c>
      <c r="H42" s="564">
        <v>75.599999999999994</v>
      </c>
      <c r="I42" s="564">
        <v>24.4</v>
      </c>
      <c r="J42" s="566">
        <v>68</v>
      </c>
      <c r="K42" s="566">
        <v>32</v>
      </c>
      <c r="L42" s="530">
        <v>65.599999999999994</v>
      </c>
      <c r="M42" s="530">
        <v>34.4</v>
      </c>
      <c r="N42" s="676">
        <v>66.099999999999994</v>
      </c>
      <c r="O42" s="676">
        <v>33.9</v>
      </c>
      <c r="P42" s="676">
        <v>67.8</v>
      </c>
      <c r="Q42" s="676">
        <v>32.200000000000003</v>
      </c>
      <c r="R42" s="751"/>
      <c r="S42" s="751"/>
      <c r="T42" s="751"/>
      <c r="U42" s="751"/>
    </row>
    <row r="43" spans="1:47" ht="24" x14ac:dyDescent="0.2">
      <c r="A43" s="564" t="s">
        <v>190</v>
      </c>
      <c r="B43" s="565">
        <v>76</v>
      </c>
      <c r="C43" s="565">
        <v>24</v>
      </c>
      <c r="D43" s="565">
        <v>80</v>
      </c>
      <c r="E43" s="565">
        <v>20</v>
      </c>
      <c r="F43" s="565">
        <v>76</v>
      </c>
      <c r="G43" s="565">
        <v>24</v>
      </c>
      <c r="H43" s="565">
        <v>100</v>
      </c>
      <c r="I43" s="565">
        <v>0</v>
      </c>
      <c r="J43" s="530">
        <v>73.400000000000006</v>
      </c>
      <c r="K43" s="530">
        <v>26.6</v>
      </c>
      <c r="L43" s="566">
        <v>100</v>
      </c>
      <c r="M43" s="566">
        <v>0</v>
      </c>
      <c r="N43" s="676">
        <v>68.2</v>
      </c>
      <c r="O43" s="676">
        <v>31.8</v>
      </c>
      <c r="P43" s="676">
        <v>80</v>
      </c>
      <c r="Q43" s="676">
        <v>20</v>
      </c>
      <c r="R43" s="751"/>
      <c r="S43" s="751"/>
      <c r="T43" s="751"/>
      <c r="U43" s="751"/>
    </row>
    <row r="44" spans="1:47" x14ac:dyDescent="0.2">
      <c r="A44" s="44"/>
      <c r="B44" s="44"/>
      <c r="C44" s="44"/>
      <c r="D44" s="44"/>
      <c r="E44" s="44"/>
      <c r="F44" s="44"/>
      <c r="G44" s="44"/>
      <c r="H44" s="44"/>
      <c r="I44" s="44"/>
      <c r="J44" s="477"/>
      <c r="K44" s="477"/>
      <c r="L44" s="477"/>
      <c r="M44" s="477"/>
      <c r="N44" s="477"/>
      <c r="O44" s="477"/>
      <c r="P44" s="477"/>
      <c r="Q44" s="477"/>
    </row>
    <row r="45" spans="1:47" x14ac:dyDescent="0.2">
      <c r="A45" s="44"/>
      <c r="B45" s="44"/>
      <c r="C45" s="44"/>
      <c r="D45" s="44"/>
      <c r="E45" s="44"/>
      <c r="F45" s="44"/>
      <c r="G45" s="44"/>
      <c r="H45" s="44"/>
      <c r="I45" s="44"/>
      <c r="J45" s="477"/>
      <c r="K45" s="477"/>
      <c r="L45" s="477"/>
      <c r="M45" s="477"/>
      <c r="N45" s="477"/>
      <c r="O45" s="477"/>
      <c r="P45" s="477"/>
      <c r="Q45" s="477"/>
    </row>
    <row r="46" spans="1:47" ht="15" x14ac:dyDescent="0.25">
      <c r="A46" s="255" t="s">
        <v>459</v>
      </c>
      <c r="B46" s="44"/>
      <c r="C46" s="44"/>
      <c r="D46" s="44"/>
      <c r="E46" s="44"/>
      <c r="F46" s="44"/>
      <c r="G46" s="44"/>
      <c r="H46" s="44"/>
      <c r="I46" s="44"/>
      <c r="J46" s="477"/>
      <c r="K46" s="477"/>
      <c r="L46" s="477"/>
      <c r="M46" s="477"/>
      <c r="N46" s="477"/>
      <c r="O46" s="477"/>
      <c r="P46" s="477"/>
      <c r="Q46" s="477"/>
    </row>
    <row r="51" spans="4:14" x14ac:dyDescent="0.2">
      <c r="D51" s="578"/>
      <c r="H51" s="579"/>
      <c r="J51" s="41"/>
      <c r="K51" s="41"/>
      <c r="L51" s="41"/>
      <c r="M51" s="41"/>
      <c r="N51" s="41"/>
    </row>
    <row r="52" spans="4:14" x14ac:dyDescent="0.2">
      <c r="D52" s="578"/>
      <c r="E52" s="579"/>
      <c r="F52" s="579"/>
      <c r="G52" s="579"/>
      <c r="H52" s="579"/>
      <c r="J52" s="41"/>
      <c r="K52" s="41"/>
      <c r="L52" s="41"/>
      <c r="M52" s="41"/>
      <c r="N52" s="41"/>
    </row>
    <row r="53" spans="4:14" x14ac:dyDescent="0.2">
      <c r="D53" s="578"/>
      <c r="E53" s="579"/>
      <c r="F53" s="579"/>
      <c r="G53" s="579"/>
      <c r="H53" s="579"/>
      <c r="J53" s="41"/>
      <c r="K53" s="41"/>
      <c r="L53" s="41"/>
      <c r="M53" s="41"/>
      <c r="N53" s="41"/>
    </row>
    <row r="54" spans="4:14" x14ac:dyDescent="0.2">
      <c r="D54" s="578"/>
      <c r="E54" s="579"/>
      <c r="F54" s="579"/>
      <c r="G54" s="579"/>
      <c r="H54" s="579"/>
      <c r="J54" s="41"/>
      <c r="K54" s="41"/>
      <c r="L54" s="41"/>
      <c r="M54" s="41"/>
      <c r="N54" s="41"/>
    </row>
    <row r="55" spans="4:14" x14ac:dyDescent="0.2">
      <c r="J55" s="41"/>
      <c r="K55" s="41"/>
      <c r="L55" s="41"/>
      <c r="M55" s="41"/>
      <c r="N55" s="41"/>
    </row>
    <row r="56" spans="4:14" x14ac:dyDescent="0.2">
      <c r="J56" s="41"/>
      <c r="K56" s="41"/>
      <c r="L56" s="41"/>
      <c r="M56" s="41"/>
      <c r="N56" s="41"/>
    </row>
    <row r="57" spans="4:14" x14ac:dyDescent="0.2">
      <c r="J57" s="41"/>
      <c r="K57" s="41"/>
      <c r="L57" s="41"/>
      <c r="M57" s="41"/>
      <c r="N57" s="41"/>
    </row>
    <row r="58" spans="4:14" x14ac:dyDescent="0.2">
      <c r="J58" s="41"/>
      <c r="K58" s="41"/>
      <c r="L58" s="41"/>
      <c r="M58" s="41"/>
      <c r="N58" s="41"/>
    </row>
    <row r="59" spans="4:14" x14ac:dyDescent="0.2">
      <c r="J59" s="41"/>
      <c r="K59" s="41"/>
      <c r="L59" s="41"/>
      <c r="M59" s="41"/>
      <c r="N59" s="41"/>
    </row>
    <row r="60" spans="4:14" x14ac:dyDescent="0.2">
      <c r="J60" s="41"/>
      <c r="K60" s="41"/>
      <c r="L60" s="41"/>
      <c r="M60" s="41"/>
      <c r="N60" s="41"/>
    </row>
  </sheetData>
  <mergeCells count="66">
    <mergeCell ref="A1:M1"/>
    <mergeCell ref="B3:E3"/>
    <mergeCell ref="F3:I3"/>
    <mergeCell ref="J3:M3"/>
    <mergeCell ref="N3:Q3"/>
    <mergeCell ref="L4:M4"/>
    <mergeCell ref="N4:O4"/>
    <mergeCell ref="R3:U3"/>
    <mergeCell ref="AB4:AC4"/>
    <mergeCell ref="AD4:AE4"/>
    <mergeCell ref="Z4:AA4"/>
    <mergeCell ref="P4:Q4"/>
    <mergeCell ref="R4:S4"/>
    <mergeCell ref="T4:U4"/>
    <mergeCell ref="V4:W4"/>
    <mergeCell ref="X4:Y4"/>
    <mergeCell ref="B4:C4"/>
    <mergeCell ref="D4:E4"/>
    <mergeCell ref="F4:G4"/>
    <mergeCell ref="H4:I4"/>
    <mergeCell ref="J4:K4"/>
    <mergeCell ref="B28:E28"/>
    <mergeCell ref="F28:I28"/>
    <mergeCell ref="J28:M28"/>
    <mergeCell ref="N28:Q28"/>
    <mergeCell ref="R28:U28"/>
    <mergeCell ref="L29:M29"/>
    <mergeCell ref="N29:O29"/>
    <mergeCell ref="P29:Q29"/>
    <mergeCell ref="R29:S29"/>
    <mergeCell ref="T29:U29"/>
    <mergeCell ref="B29:C29"/>
    <mergeCell ref="D29:E29"/>
    <mergeCell ref="F29:G29"/>
    <mergeCell ref="H29:I29"/>
    <mergeCell ref="J29:K29"/>
    <mergeCell ref="B39:C39"/>
    <mergeCell ref="D39:E39"/>
    <mergeCell ref="F39:G39"/>
    <mergeCell ref="H39:I39"/>
    <mergeCell ref="J39:K39"/>
    <mergeCell ref="B38:C38"/>
    <mergeCell ref="D38:E38"/>
    <mergeCell ref="F38:G38"/>
    <mergeCell ref="H38:I38"/>
    <mergeCell ref="J38:K38"/>
    <mergeCell ref="N38:O38"/>
    <mergeCell ref="N39:O39"/>
    <mergeCell ref="P38:Q38"/>
    <mergeCell ref="P39:Q39"/>
    <mergeCell ref="L39:M39"/>
    <mergeCell ref="L38:M38"/>
    <mergeCell ref="R39:S39"/>
    <mergeCell ref="T39:U39"/>
    <mergeCell ref="AH3:AK3"/>
    <mergeCell ref="AH4:AI4"/>
    <mergeCell ref="AJ4:AK4"/>
    <mergeCell ref="R38:S38"/>
    <mergeCell ref="T38:U38"/>
    <mergeCell ref="X29:Y29"/>
    <mergeCell ref="V29:W29"/>
    <mergeCell ref="V28:Y28"/>
    <mergeCell ref="V3:Y3"/>
    <mergeCell ref="Z3:AC3"/>
    <mergeCell ref="AD3:AG3"/>
    <mergeCell ref="AF4:AG4"/>
  </mergeCells>
  <hyperlinks>
    <hyperlink ref="A46" location="Indice!A1" display="&lt; Torna all'indice"/>
  </hyperlinks>
  <pageMargins left="0.7" right="0.7" top="0.75" bottom="0.75" header="0.3" footer="0.3"/>
  <pageSetup paperSize="9" scale="46" orientation="landscape" r:id="rId1"/>
  <colBreaks count="1" manualBreakCount="1">
    <brk id="15" max="39"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1">
    <pageSetUpPr fitToPage="1"/>
  </sheetPr>
  <dimension ref="A1:D24"/>
  <sheetViews>
    <sheetView showGridLines="0" zoomScaleNormal="100" workbookViewId="0"/>
  </sheetViews>
  <sheetFormatPr defaultColWidth="9.140625" defaultRowHeight="12" x14ac:dyDescent="0.2"/>
  <cols>
    <col min="1" max="1" width="71.85546875" style="35" bestFit="1" customWidth="1"/>
    <col min="2" max="2" width="69.28515625" style="35" bestFit="1" customWidth="1"/>
    <col min="3" max="16384" width="9.140625" style="35"/>
  </cols>
  <sheetData>
    <row r="1" spans="1:4" ht="20.25" x14ac:dyDescent="0.3">
      <c r="A1" s="157" t="s">
        <v>252</v>
      </c>
      <c r="B1" s="173"/>
    </row>
    <row r="2" spans="1:4" x14ac:dyDescent="0.2">
      <c r="A2" s="158"/>
    </row>
    <row r="3" spans="1:4" ht="18" x14ac:dyDescent="0.25">
      <c r="A3" s="271" t="s">
        <v>253</v>
      </c>
    </row>
    <row r="4" spans="1:4" x14ac:dyDescent="0.2">
      <c r="A4" s="158"/>
      <c r="C4" s="173"/>
    </row>
    <row r="5" spans="1:4" ht="22.5" customHeight="1" x14ac:dyDescent="0.2">
      <c r="A5" s="67" t="s">
        <v>251</v>
      </c>
      <c r="B5" s="338" t="s">
        <v>513</v>
      </c>
      <c r="C5" s="173"/>
    </row>
    <row r="6" spans="1:4" ht="22.5" customHeight="1" x14ac:dyDescent="0.2">
      <c r="A6" s="68" t="s">
        <v>241</v>
      </c>
      <c r="B6" s="159" t="s">
        <v>470</v>
      </c>
    </row>
    <row r="7" spans="1:4" ht="22.5" customHeight="1" x14ac:dyDescent="0.25">
      <c r="A7" s="160" t="s">
        <v>245</v>
      </c>
      <c r="B7" s="159" t="s">
        <v>228</v>
      </c>
      <c r="C7" s="255"/>
      <c r="D7" s="155"/>
    </row>
    <row r="8" spans="1:4" ht="22.5" customHeight="1" x14ac:dyDescent="0.2">
      <c r="A8" s="68" t="s">
        <v>238</v>
      </c>
      <c r="B8" s="159" t="s">
        <v>237</v>
      </c>
    </row>
    <row r="9" spans="1:4" ht="22.5" customHeight="1" x14ac:dyDescent="0.2">
      <c r="A9" s="68" t="s">
        <v>239</v>
      </c>
      <c r="B9" s="336" t="s">
        <v>236</v>
      </c>
      <c r="C9" s="173"/>
    </row>
    <row r="10" spans="1:4" ht="22.5" customHeight="1" x14ac:dyDescent="0.25">
      <c r="A10" s="68" t="s">
        <v>244</v>
      </c>
      <c r="B10" s="159" t="s">
        <v>229</v>
      </c>
      <c r="C10" s="255"/>
    </row>
    <row r="11" spans="1:4" ht="22.5" customHeight="1" x14ac:dyDescent="0.25">
      <c r="A11" s="68" t="s">
        <v>249</v>
      </c>
      <c r="B11" s="159" t="s">
        <v>230</v>
      </c>
      <c r="C11" s="255"/>
    </row>
    <row r="12" spans="1:4" ht="22.5" customHeight="1" x14ac:dyDescent="0.2">
      <c r="A12" s="320" t="s">
        <v>246</v>
      </c>
      <c r="B12" s="336" t="s">
        <v>233</v>
      </c>
      <c r="C12" s="173"/>
    </row>
    <row r="13" spans="1:4" s="173" customFormat="1" ht="22.5" customHeight="1" x14ac:dyDescent="0.2">
      <c r="A13" s="321" t="s">
        <v>509</v>
      </c>
      <c r="B13" s="337" t="s">
        <v>508</v>
      </c>
    </row>
    <row r="14" spans="1:4" ht="22.5" customHeight="1" x14ac:dyDescent="0.25">
      <c r="A14" s="320" t="s">
        <v>510</v>
      </c>
      <c r="B14" s="336" t="s">
        <v>511</v>
      </c>
      <c r="C14" s="255"/>
    </row>
    <row r="15" spans="1:4" ht="22.5" customHeight="1" x14ac:dyDescent="0.25">
      <c r="A15" s="84" t="s">
        <v>243</v>
      </c>
      <c r="B15" s="159" t="s">
        <v>231</v>
      </c>
      <c r="C15" s="255"/>
    </row>
    <row r="16" spans="1:4" ht="22.5" customHeight="1" x14ac:dyDescent="0.2">
      <c r="A16" s="68" t="s">
        <v>247</v>
      </c>
      <c r="B16" s="337" t="s">
        <v>508</v>
      </c>
      <c r="C16" s="173"/>
    </row>
    <row r="17" spans="1:3" ht="22.5" customHeight="1" x14ac:dyDescent="0.25">
      <c r="A17" s="161" t="s">
        <v>250</v>
      </c>
      <c r="B17" s="159" t="s">
        <v>227</v>
      </c>
      <c r="C17" s="255"/>
    </row>
    <row r="18" spans="1:3" ht="22.5" customHeight="1" x14ac:dyDescent="0.2">
      <c r="A18" s="68" t="s">
        <v>242</v>
      </c>
      <c r="B18" s="336" t="s">
        <v>234</v>
      </c>
      <c r="C18" s="173"/>
    </row>
    <row r="19" spans="1:3" ht="22.5" customHeight="1" x14ac:dyDescent="0.25">
      <c r="A19" s="68" t="s">
        <v>248</v>
      </c>
      <c r="B19" s="336" t="s">
        <v>232</v>
      </c>
      <c r="C19" s="255"/>
    </row>
    <row r="20" spans="1:3" ht="22.5" customHeight="1" x14ac:dyDescent="0.25">
      <c r="A20" s="84" t="s">
        <v>240</v>
      </c>
      <c r="B20" s="159" t="s">
        <v>235</v>
      </c>
      <c r="C20" s="255"/>
    </row>
    <row r="21" spans="1:3" ht="22.5" customHeight="1" x14ac:dyDescent="0.2">
      <c r="A21" s="104"/>
      <c r="B21" s="156"/>
    </row>
    <row r="22" spans="1:3" ht="18" x14ac:dyDescent="0.25">
      <c r="A22" s="270" t="s">
        <v>254</v>
      </c>
    </row>
    <row r="24" spans="1:3" ht="15" x14ac:dyDescent="0.25">
      <c r="A24" s="255" t="s">
        <v>459</v>
      </c>
    </row>
  </sheetData>
  <sortState ref="A7:D35">
    <sortCondition ref="A7:A35"/>
  </sortState>
  <hyperlinks>
    <hyperlink ref="B17" r:id="rId1"/>
    <hyperlink ref="B7" r:id="rId2"/>
    <hyperlink ref="B10" r:id="rId3"/>
    <hyperlink ref="B11" r:id="rId4"/>
    <hyperlink ref="B6" r:id="rId5" display="Cancelleria dello Stato: Votazioni e elezioni in Ticino,"/>
    <hyperlink ref="B15" r:id="rId6"/>
    <hyperlink ref="B19" r:id="rId7"/>
    <hyperlink ref="B20" r:id="rId8"/>
    <hyperlink ref="B8" r:id="rId9"/>
    <hyperlink ref="A24" location="Indice!A1" display="&lt; Torna all'indice"/>
    <hyperlink ref="A22" r:id="rId10"/>
    <hyperlink ref="B12" r:id="rId11"/>
    <hyperlink ref="B14" r:id="rId12"/>
    <hyperlink ref="B13" r:id="rId13"/>
    <hyperlink ref="B5" r:id="rId14"/>
    <hyperlink ref="B9" r:id="rId15"/>
    <hyperlink ref="B16" r:id="rId16"/>
    <hyperlink ref="B18" r:id="rId17"/>
  </hyperlinks>
  <pageMargins left="0.7" right="0.7" top="0.75" bottom="0.75" header="0.3" footer="0.3"/>
  <pageSetup paperSize="9" scale="92" fitToHeight="0" orientation="landscape" r:id="rId18"/>
  <rowBreaks count="1" manualBreakCount="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E34"/>
  <sheetViews>
    <sheetView showGridLines="0" zoomScaleNormal="100" workbookViewId="0"/>
  </sheetViews>
  <sheetFormatPr defaultRowHeight="15" x14ac:dyDescent="0.25"/>
  <cols>
    <col min="1" max="1" width="33.5703125" customWidth="1"/>
    <col min="2" max="2" width="20.85546875" bestFit="1" customWidth="1"/>
    <col min="3" max="3" width="26.5703125" bestFit="1" customWidth="1"/>
  </cols>
  <sheetData>
    <row r="1" spans="1:5" x14ac:dyDescent="0.25">
      <c r="A1" s="166" t="s">
        <v>368</v>
      </c>
    </row>
    <row r="3" spans="1:5" x14ac:dyDescent="0.25">
      <c r="A3" s="242"/>
      <c r="B3" s="347"/>
      <c r="C3" s="346"/>
      <c r="D3" s="344" t="s">
        <v>0</v>
      </c>
      <c r="E3" s="345" t="s">
        <v>1</v>
      </c>
    </row>
    <row r="5" spans="1:5" x14ac:dyDescent="0.25">
      <c r="A5" s="762" t="s">
        <v>337</v>
      </c>
      <c r="B5" s="762" t="s">
        <v>338</v>
      </c>
      <c r="C5" s="231" t="s">
        <v>339</v>
      </c>
      <c r="D5" s="233">
        <v>71.151003726635622</v>
      </c>
      <c r="E5" s="233">
        <v>64.036781696284493</v>
      </c>
    </row>
    <row r="6" spans="1:5" x14ac:dyDescent="0.25">
      <c r="A6" s="762"/>
      <c r="B6" s="762"/>
      <c r="C6" s="231" t="s">
        <v>340</v>
      </c>
      <c r="D6" s="233">
        <v>73.15401983911643</v>
      </c>
      <c r="E6" s="233">
        <v>82.651793611421866</v>
      </c>
    </row>
    <row r="7" spans="1:5" x14ac:dyDescent="0.25">
      <c r="A7" s="762"/>
      <c r="B7" s="762" t="s">
        <v>341</v>
      </c>
      <c r="C7" s="231" t="s">
        <v>342</v>
      </c>
      <c r="D7" s="233">
        <v>34.734961050683019</v>
      </c>
      <c r="E7" s="233">
        <v>29.107422090321066</v>
      </c>
    </row>
    <row r="8" spans="1:5" x14ac:dyDescent="0.25">
      <c r="A8" s="762"/>
      <c r="B8" s="762"/>
      <c r="C8" s="231" t="s">
        <v>343</v>
      </c>
      <c r="D8" s="233">
        <v>26.535468827898374</v>
      </c>
      <c r="E8" s="233">
        <v>16.405803418957994</v>
      </c>
    </row>
    <row r="9" spans="1:5" x14ac:dyDescent="0.25">
      <c r="A9" s="762"/>
      <c r="B9" s="762"/>
      <c r="C9" s="231" t="s">
        <v>344</v>
      </c>
      <c r="D9" s="233">
        <v>49.879447338084155</v>
      </c>
      <c r="E9" s="233">
        <v>32.641647157036324</v>
      </c>
    </row>
    <row r="11" spans="1:5" x14ac:dyDescent="0.25">
      <c r="A11" t="s">
        <v>336</v>
      </c>
    </row>
    <row r="34" spans="1:1" x14ac:dyDescent="0.25">
      <c r="A34" s="255" t="s">
        <v>459</v>
      </c>
    </row>
  </sheetData>
  <mergeCells count="3">
    <mergeCell ref="A5:A9"/>
    <mergeCell ref="B5:B6"/>
    <mergeCell ref="B7:B9"/>
  </mergeCells>
  <hyperlinks>
    <hyperlink ref="A34" location="Indice!A1" display="&lt; Torna all'indice"/>
  </hyperlinks>
  <pageMargins left="0.7" right="0.7" top="0.75" bottom="0.75" header="0.3" footer="0.3"/>
  <pageSetup paperSize="9" scale="88"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E39"/>
  <sheetViews>
    <sheetView showGridLines="0" zoomScaleNormal="100" workbookViewId="0"/>
  </sheetViews>
  <sheetFormatPr defaultRowHeight="15" x14ac:dyDescent="0.25"/>
  <cols>
    <col min="1" max="1" width="57.5703125" bestFit="1" customWidth="1"/>
    <col min="2" max="2" width="26" bestFit="1" customWidth="1"/>
    <col min="3" max="3" width="36.28515625" bestFit="1" customWidth="1"/>
  </cols>
  <sheetData>
    <row r="1" spans="1:5" x14ac:dyDescent="0.25">
      <c r="A1" s="166" t="s">
        <v>367</v>
      </c>
    </row>
    <row r="3" spans="1:5" x14ac:dyDescent="0.25">
      <c r="A3" s="234"/>
      <c r="B3" s="237"/>
      <c r="C3" s="238"/>
      <c r="D3" s="344" t="s">
        <v>0</v>
      </c>
      <c r="E3" s="345" t="s">
        <v>1</v>
      </c>
    </row>
    <row r="5" spans="1:5" x14ac:dyDescent="0.25">
      <c r="A5" s="762" t="s">
        <v>345</v>
      </c>
      <c r="B5" s="762" t="s">
        <v>346</v>
      </c>
      <c r="C5" s="231" t="s">
        <v>347</v>
      </c>
      <c r="D5" s="233">
        <v>46.850135143052277</v>
      </c>
      <c r="E5" s="233">
        <v>61.553436252666479</v>
      </c>
    </row>
    <row r="6" spans="1:5" x14ac:dyDescent="0.25">
      <c r="A6" s="762"/>
      <c r="B6" s="762"/>
      <c r="C6" s="231" t="s">
        <v>348</v>
      </c>
      <c r="D6" s="233">
        <v>36.026495483865482</v>
      </c>
      <c r="E6" s="233">
        <v>45.586736309756546</v>
      </c>
    </row>
    <row r="7" spans="1:5" x14ac:dyDescent="0.25">
      <c r="A7" s="762"/>
      <c r="B7" s="762"/>
      <c r="C7" s="231" t="s">
        <v>349</v>
      </c>
      <c r="D7" s="233">
        <v>36.092963999964816</v>
      </c>
      <c r="E7" s="233">
        <v>44.611776986705195</v>
      </c>
    </row>
    <row r="8" spans="1:5" x14ac:dyDescent="0.25">
      <c r="A8" s="762"/>
      <c r="B8" s="762"/>
      <c r="C8" s="231" t="s">
        <v>350</v>
      </c>
      <c r="D8" s="233">
        <v>22.58907122762626</v>
      </c>
      <c r="E8" s="233">
        <v>35.302582459458911</v>
      </c>
    </row>
    <row r="9" spans="1:5" x14ac:dyDescent="0.25">
      <c r="A9" s="762"/>
      <c r="B9" s="762"/>
      <c r="C9" s="231" t="s">
        <v>351</v>
      </c>
      <c r="D9" s="233">
        <v>29.99439065566245</v>
      </c>
      <c r="E9" s="233">
        <v>38.222088238329249</v>
      </c>
    </row>
    <row r="10" spans="1:5" x14ac:dyDescent="0.25">
      <c r="A10" s="762"/>
      <c r="B10" s="762" t="s">
        <v>352</v>
      </c>
      <c r="C10" s="231" t="s">
        <v>353</v>
      </c>
      <c r="D10" s="233">
        <v>19.80358728291846</v>
      </c>
      <c r="E10" s="233">
        <v>30.080102013943979</v>
      </c>
    </row>
    <row r="11" spans="1:5" x14ac:dyDescent="0.25">
      <c r="A11" s="762"/>
      <c r="B11" s="762"/>
      <c r="C11" s="231" t="s">
        <v>354</v>
      </c>
      <c r="D11" s="233">
        <v>11.042563867074142</v>
      </c>
      <c r="E11" s="233">
        <v>15.277480407272904</v>
      </c>
    </row>
    <row r="12" spans="1:5" x14ac:dyDescent="0.25">
      <c r="A12" s="762"/>
      <c r="B12" s="762"/>
      <c r="C12" s="231" t="s">
        <v>355</v>
      </c>
      <c r="D12" s="233">
        <v>7.6285795776751346</v>
      </c>
      <c r="E12" s="233">
        <v>8.6075102414362679</v>
      </c>
    </row>
    <row r="14" spans="1:5" x14ac:dyDescent="0.25">
      <c r="A14" t="s">
        <v>336</v>
      </c>
    </row>
    <row r="39" spans="1:1" x14ac:dyDescent="0.25">
      <c r="A39" s="255" t="s">
        <v>459</v>
      </c>
    </row>
  </sheetData>
  <mergeCells count="3">
    <mergeCell ref="A5:A12"/>
    <mergeCell ref="B5:B9"/>
    <mergeCell ref="B10:B12"/>
  </mergeCells>
  <hyperlinks>
    <hyperlink ref="A39" location="Indice!A1" display="&lt; Torna all'indice"/>
  </hyperlinks>
  <pageMargins left="0.7" right="0.7" top="0.75" bottom="0.75" header="0.3" footer="0.3"/>
  <pageSetup paperSize="9" scale="62"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N55"/>
  <sheetViews>
    <sheetView showGridLines="0" zoomScaleNormal="100" workbookViewId="0"/>
  </sheetViews>
  <sheetFormatPr defaultRowHeight="15" x14ac:dyDescent="0.25"/>
  <cols>
    <col min="1" max="1" width="50" customWidth="1"/>
    <col min="2" max="3" width="12.85546875" customWidth="1"/>
    <col min="11" max="11" width="9.140625" style="245"/>
    <col min="12" max="12" width="15.7109375" style="245" customWidth="1"/>
    <col min="13" max="13" width="16.140625" customWidth="1"/>
  </cols>
  <sheetData>
    <row r="1" spans="1:14" x14ac:dyDescent="0.25">
      <c r="A1" s="166" t="s">
        <v>692</v>
      </c>
    </row>
    <row r="3" spans="1:14" x14ac:dyDescent="0.25">
      <c r="A3" s="241"/>
      <c r="B3" s="348" t="s">
        <v>0</v>
      </c>
      <c r="C3" s="345" t="s">
        <v>1</v>
      </c>
      <c r="I3" s="245"/>
      <c r="J3" s="245"/>
    </row>
    <row r="4" spans="1:14" x14ac:dyDescent="0.25">
      <c r="H4" s="664"/>
      <c r="J4" s="245"/>
      <c r="L4"/>
    </row>
    <row r="5" spans="1:14" x14ac:dyDescent="0.25">
      <c r="A5" s="349" t="s">
        <v>41</v>
      </c>
      <c r="B5" s="350">
        <v>15689</v>
      </c>
      <c r="C5" s="350">
        <v>16916</v>
      </c>
      <c r="G5" s="465"/>
      <c r="H5" s="465"/>
      <c r="J5" s="245"/>
    </row>
    <row r="6" spans="1:14" x14ac:dyDescent="0.25">
      <c r="A6" s="243" t="s">
        <v>384</v>
      </c>
      <c r="B6" s="244">
        <v>14.577092230224997</v>
      </c>
      <c r="C6" s="244">
        <v>14.956254433672264</v>
      </c>
      <c r="F6" s="465"/>
      <c r="G6" s="465"/>
      <c r="H6" s="465"/>
      <c r="I6" s="228"/>
      <c r="J6" s="465"/>
      <c r="L6"/>
    </row>
    <row r="7" spans="1:14" x14ac:dyDescent="0.25">
      <c r="A7" s="243" t="s">
        <v>385</v>
      </c>
      <c r="B7" s="244">
        <v>1.1218050863662439</v>
      </c>
      <c r="C7" s="244">
        <v>1.0759044691416411</v>
      </c>
      <c r="F7" s="465"/>
      <c r="G7" s="465"/>
      <c r="H7" s="465"/>
      <c r="I7" s="228"/>
      <c r="J7" s="466"/>
      <c r="L7" s="465"/>
      <c r="M7" s="465"/>
      <c r="N7" s="465"/>
    </row>
    <row r="8" spans="1:14" x14ac:dyDescent="0.25">
      <c r="A8" s="243" t="s">
        <v>386</v>
      </c>
      <c r="B8" s="244">
        <v>1.3895085728854613</v>
      </c>
      <c r="C8" s="244">
        <v>0.69756443603688822</v>
      </c>
      <c r="F8" s="465"/>
      <c r="G8" s="465"/>
      <c r="H8" s="465"/>
      <c r="I8" s="228"/>
      <c r="J8" s="466"/>
      <c r="L8" s="465"/>
      <c r="M8" s="465"/>
      <c r="N8" s="465"/>
    </row>
    <row r="9" spans="1:14" x14ac:dyDescent="0.25">
      <c r="A9" s="243" t="s">
        <v>387</v>
      </c>
      <c r="B9" s="244">
        <v>1.3576391102046019</v>
      </c>
      <c r="C9" s="244">
        <v>0.51430598250177351</v>
      </c>
      <c r="F9" s="465"/>
      <c r="G9" s="465"/>
      <c r="H9" s="465"/>
      <c r="I9" s="228"/>
      <c r="J9" s="466"/>
      <c r="L9" s="465"/>
      <c r="M9" s="465"/>
      <c r="N9" s="465"/>
    </row>
    <row r="10" spans="1:14" x14ac:dyDescent="0.25">
      <c r="A10" s="243" t="s">
        <v>388</v>
      </c>
      <c r="B10" s="244">
        <v>4.3852380648862255</v>
      </c>
      <c r="C10" s="244">
        <v>9.1451879877039488</v>
      </c>
      <c r="F10" s="465"/>
      <c r="G10" s="465"/>
      <c r="H10" s="465"/>
      <c r="I10" s="228"/>
      <c r="J10" s="466"/>
      <c r="L10" s="465"/>
      <c r="M10" s="465"/>
      <c r="N10" s="465"/>
    </row>
    <row r="11" spans="1:14" x14ac:dyDescent="0.25">
      <c r="A11" s="243" t="s">
        <v>389</v>
      </c>
      <c r="B11" s="244">
        <v>5.0927401364013001</v>
      </c>
      <c r="C11" s="244">
        <v>6.810120595885552</v>
      </c>
      <c r="F11" s="465"/>
      <c r="G11" s="465"/>
      <c r="H11" s="465"/>
      <c r="I11" s="228"/>
      <c r="J11" s="466"/>
      <c r="L11" s="465"/>
      <c r="M11" s="465"/>
      <c r="N11" s="465"/>
    </row>
    <row r="12" spans="1:14" x14ac:dyDescent="0.25">
      <c r="A12" s="243" t="s">
        <v>390</v>
      </c>
      <c r="B12" s="244">
        <v>7.9418701000701128</v>
      </c>
      <c r="C12" s="244">
        <v>8.2407188460628991</v>
      </c>
      <c r="F12" s="465"/>
      <c r="G12" s="465"/>
      <c r="H12" s="465"/>
      <c r="I12" s="228"/>
      <c r="J12" s="466"/>
      <c r="L12" s="465"/>
      <c r="M12" s="465"/>
      <c r="N12" s="465"/>
    </row>
    <row r="13" spans="1:14" x14ac:dyDescent="0.25">
      <c r="A13" s="243" t="s">
        <v>391</v>
      </c>
      <c r="B13" s="244">
        <v>26.63012301612595</v>
      </c>
      <c r="C13" s="244">
        <v>30.213998581224878</v>
      </c>
      <c r="F13" s="465"/>
      <c r="G13" s="465"/>
      <c r="H13" s="465"/>
      <c r="I13" s="228"/>
      <c r="J13" s="466"/>
      <c r="L13" s="465"/>
      <c r="M13" s="465"/>
      <c r="N13" s="465"/>
    </row>
    <row r="14" spans="1:14" x14ac:dyDescent="0.25">
      <c r="A14" s="243" t="s">
        <v>392</v>
      </c>
      <c r="B14" s="244">
        <v>33.010389444833962</v>
      </c>
      <c r="C14" s="244">
        <v>24.988176873965475</v>
      </c>
      <c r="F14" s="465"/>
      <c r="G14" s="465"/>
      <c r="H14" s="465"/>
      <c r="I14" s="228"/>
      <c r="J14" s="466"/>
      <c r="L14" s="465"/>
      <c r="M14" s="465"/>
      <c r="N14" s="465"/>
    </row>
    <row r="15" spans="1:14" x14ac:dyDescent="0.25">
      <c r="A15" s="669" t="s">
        <v>690</v>
      </c>
      <c r="B15" s="670">
        <v>4.4935942380011475</v>
      </c>
      <c r="C15" s="670">
        <v>3.3577677938046819</v>
      </c>
      <c r="G15" s="465"/>
      <c r="H15" s="465"/>
      <c r="I15" s="228"/>
      <c r="J15" s="228"/>
      <c r="K15" s="466"/>
      <c r="L15" s="465"/>
      <c r="M15" s="465"/>
      <c r="N15" s="465"/>
    </row>
    <row r="17" spans="1:12" x14ac:dyDescent="0.25">
      <c r="A17" s="246" t="s">
        <v>393</v>
      </c>
    </row>
    <row r="30" spans="1:12" x14ac:dyDescent="0.25">
      <c r="K30"/>
      <c r="L30"/>
    </row>
    <row r="31" spans="1:12" x14ac:dyDescent="0.25">
      <c r="K31"/>
      <c r="L31"/>
    </row>
    <row r="32" spans="1:12" x14ac:dyDescent="0.25">
      <c r="K32"/>
      <c r="L32"/>
    </row>
    <row r="33" spans="1:12" x14ac:dyDescent="0.25">
      <c r="K33"/>
      <c r="L33"/>
    </row>
    <row r="34" spans="1:12" x14ac:dyDescent="0.25">
      <c r="K34"/>
      <c r="L34"/>
    </row>
    <row r="35" spans="1:12" x14ac:dyDescent="0.25">
      <c r="K35"/>
      <c r="L35"/>
    </row>
    <row r="36" spans="1:12" x14ac:dyDescent="0.25">
      <c r="K36"/>
      <c r="L36"/>
    </row>
    <row r="37" spans="1:12" x14ac:dyDescent="0.25">
      <c r="K37"/>
      <c r="L37"/>
    </row>
    <row r="38" spans="1:12" x14ac:dyDescent="0.25">
      <c r="K38"/>
      <c r="L38"/>
    </row>
    <row r="39" spans="1:12" x14ac:dyDescent="0.25">
      <c r="K39"/>
      <c r="L39"/>
    </row>
    <row r="40" spans="1:12" x14ac:dyDescent="0.25">
      <c r="K40"/>
      <c r="L40"/>
    </row>
    <row r="41" spans="1:12" x14ac:dyDescent="0.25">
      <c r="A41" s="255" t="s">
        <v>459</v>
      </c>
      <c r="K41"/>
      <c r="L41"/>
    </row>
    <row r="42" spans="1:12" x14ac:dyDescent="0.25">
      <c r="K42"/>
      <c r="L42"/>
    </row>
    <row r="43" spans="1:12" x14ac:dyDescent="0.25">
      <c r="K43"/>
      <c r="L43"/>
    </row>
    <row r="44" spans="1:12" x14ac:dyDescent="0.25">
      <c r="K44"/>
      <c r="L44"/>
    </row>
    <row r="45" spans="1:12" x14ac:dyDescent="0.25">
      <c r="K45"/>
      <c r="L45"/>
    </row>
    <row r="46" spans="1:12" x14ac:dyDescent="0.25">
      <c r="E46" s="245"/>
      <c r="F46" s="245"/>
      <c r="K46"/>
      <c r="L46"/>
    </row>
    <row r="47" spans="1:12" x14ac:dyDescent="0.25">
      <c r="E47" s="245"/>
      <c r="F47" s="245"/>
      <c r="K47"/>
      <c r="L47"/>
    </row>
    <row r="48" spans="1:12" x14ac:dyDescent="0.25">
      <c r="E48" s="245"/>
      <c r="F48" s="245"/>
      <c r="K48"/>
      <c r="L48"/>
    </row>
    <row r="49" spans="5:12" x14ac:dyDescent="0.25">
      <c r="E49" s="245"/>
      <c r="F49" s="245"/>
      <c r="K49"/>
      <c r="L49"/>
    </row>
    <row r="50" spans="5:12" x14ac:dyDescent="0.25">
      <c r="E50" s="245"/>
      <c r="F50" s="245"/>
      <c r="K50"/>
      <c r="L50"/>
    </row>
    <row r="51" spans="5:12" x14ac:dyDescent="0.25">
      <c r="E51" s="245"/>
      <c r="F51" s="245"/>
      <c r="K51"/>
      <c r="L51"/>
    </row>
    <row r="52" spans="5:12" x14ac:dyDescent="0.25">
      <c r="E52" s="245"/>
      <c r="F52" s="245"/>
      <c r="K52"/>
      <c r="L52"/>
    </row>
    <row r="53" spans="5:12" x14ac:dyDescent="0.25">
      <c r="E53" s="245"/>
      <c r="F53" s="245"/>
      <c r="K53"/>
      <c r="L53"/>
    </row>
    <row r="54" spans="5:12" x14ac:dyDescent="0.25">
      <c r="G54" s="245"/>
      <c r="H54" s="245"/>
      <c r="K54"/>
      <c r="L54"/>
    </row>
    <row r="55" spans="5:12" x14ac:dyDescent="0.25">
      <c r="G55" s="245"/>
      <c r="H55" s="245"/>
      <c r="K55"/>
      <c r="L55"/>
    </row>
  </sheetData>
  <hyperlinks>
    <hyperlink ref="A41" location="Indice!A1" display="&lt; Torna all'indice"/>
  </hyperlinks>
  <pageMargins left="0.7" right="0.7" top="0.75" bottom="0.75" header="0.3" footer="0.3"/>
  <pageSetup paperSize="9" scale="8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61</vt:i4>
      </vt:variant>
      <vt:variant>
        <vt:lpstr>Intervalli denominati</vt:lpstr>
      </vt:variant>
      <vt:variant>
        <vt:i4>16</vt:i4>
      </vt:variant>
    </vt:vector>
  </HeadingPairs>
  <TitlesOfParts>
    <vt:vector size="77" baseType="lpstr">
      <vt:lpstr>Indice</vt:lpstr>
      <vt:lpstr>C1.1a</vt:lpstr>
      <vt:lpstr>C1.1b</vt:lpstr>
      <vt:lpstr>C1.2</vt:lpstr>
      <vt:lpstr>C1.3</vt:lpstr>
      <vt:lpstr>C2.1</vt:lpstr>
      <vt:lpstr>C2.2</vt:lpstr>
      <vt:lpstr>C2.3</vt:lpstr>
      <vt:lpstr>C2.4</vt:lpstr>
      <vt:lpstr>C2.5</vt:lpstr>
      <vt:lpstr>C2.6</vt:lpstr>
      <vt:lpstr>C3.1</vt:lpstr>
      <vt:lpstr>C3.2</vt:lpstr>
      <vt:lpstr>C3.3</vt:lpstr>
      <vt:lpstr>C3.4</vt:lpstr>
      <vt:lpstr>C3.5</vt:lpstr>
      <vt:lpstr>C3.6</vt:lpstr>
      <vt:lpstr>C4.1</vt:lpstr>
      <vt:lpstr>C4.2</vt:lpstr>
      <vt:lpstr>C4.3</vt:lpstr>
      <vt:lpstr>C4.4</vt:lpstr>
      <vt:lpstr>C4.5</vt:lpstr>
      <vt:lpstr>C4.6</vt:lpstr>
      <vt:lpstr>C5.1</vt:lpstr>
      <vt:lpstr>C5.2</vt:lpstr>
      <vt:lpstr>C5.3</vt:lpstr>
      <vt:lpstr>C5.4</vt:lpstr>
      <vt:lpstr>C5.5</vt:lpstr>
      <vt:lpstr>C5.6</vt:lpstr>
      <vt:lpstr>C6.1</vt:lpstr>
      <vt:lpstr>C6.2</vt:lpstr>
      <vt:lpstr>C6.3</vt:lpstr>
      <vt:lpstr>C6.4</vt:lpstr>
      <vt:lpstr>C6.5</vt:lpstr>
      <vt:lpstr>C6.6</vt:lpstr>
      <vt:lpstr>C7.1</vt:lpstr>
      <vt:lpstr>C7.2</vt:lpstr>
      <vt:lpstr>C7.3</vt:lpstr>
      <vt:lpstr>C7.4</vt:lpstr>
      <vt:lpstr>C7.5</vt:lpstr>
      <vt:lpstr>C7.6</vt:lpstr>
      <vt:lpstr>C8.1</vt:lpstr>
      <vt:lpstr>C8.2</vt:lpstr>
      <vt:lpstr>C8.3</vt:lpstr>
      <vt:lpstr>C8.4</vt:lpstr>
      <vt:lpstr>C8.5</vt:lpstr>
      <vt:lpstr>C8.6</vt:lpstr>
      <vt:lpstr>C9.1</vt:lpstr>
      <vt:lpstr>C9.2</vt:lpstr>
      <vt:lpstr>C9.3</vt:lpstr>
      <vt:lpstr>C9.4</vt:lpstr>
      <vt:lpstr>C9.5</vt:lpstr>
      <vt:lpstr>C9.6</vt:lpstr>
      <vt:lpstr>C10.1</vt:lpstr>
      <vt:lpstr>C10.2</vt:lpstr>
      <vt:lpstr>C10.3</vt:lpstr>
      <vt:lpstr>C10.4</vt:lpstr>
      <vt:lpstr>C10.5</vt:lpstr>
      <vt:lpstr>C10.6</vt:lpstr>
      <vt:lpstr>C11.1</vt:lpstr>
      <vt:lpstr>C11.2</vt:lpstr>
      <vt:lpstr>C10.3!Area_stampa</vt:lpstr>
      <vt:lpstr>C11.1!Area_stampa</vt:lpstr>
      <vt:lpstr>C2.1!Area_stampa</vt:lpstr>
      <vt:lpstr>C4.3!Area_stampa</vt:lpstr>
      <vt:lpstr>C4.5!Area_stampa</vt:lpstr>
      <vt:lpstr>C4.6!Area_stampa</vt:lpstr>
      <vt:lpstr>C5.1!Area_stampa</vt:lpstr>
      <vt:lpstr>C5.2!Area_stampa</vt:lpstr>
      <vt:lpstr>C5.3!Area_stampa</vt:lpstr>
      <vt:lpstr>C5.5!Area_stampa</vt:lpstr>
      <vt:lpstr>C6.1!Area_stampa</vt:lpstr>
      <vt:lpstr>C6.2!Area_stampa</vt:lpstr>
      <vt:lpstr>C6.3!Area_stampa</vt:lpstr>
      <vt:lpstr>C6.4!Area_stampa</vt:lpstr>
      <vt:lpstr>C6.6!Area_stampa</vt:lpstr>
      <vt:lpstr>C8.5!Area_stampa</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Borioli Matteo</dc:creator>
  <cp:lastModifiedBy>Charpié Antoine / T116896</cp:lastModifiedBy>
  <cp:lastPrinted>2021-03-05T08:35:23Z</cp:lastPrinted>
  <dcterms:created xsi:type="dcterms:W3CDTF">2019-01-21T09:35:43Z</dcterms:created>
  <dcterms:modified xsi:type="dcterms:W3CDTF">2024-04-19T12:29:47Z</dcterms:modified>
</cp:coreProperties>
</file>